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853291\Desktop\Lavoro_da_Remoto_200309\ATTIVITA'\2. FSG\Servizio di Postalizzazione\Base d'asta\CRITERI\Da pubblicare\"/>
    </mc:Choice>
  </mc:AlternateContent>
  <bookViews>
    <workbookView xWindow="0" yWindow="0" windowWidth="11376" windowHeight="8580"/>
  </bookViews>
  <sheets>
    <sheet name="LOTTO B2" sheetId="35" r:id="rId1"/>
    <sheet name="PESO % LOTTO B2 AM" sheetId="32" r:id="rId2"/>
    <sheet name="PESO % LOTTO B2 CP" sheetId="33" r:id="rId3"/>
    <sheet name="PESO % LOTTO B2 EU" sheetId="3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4" l="1"/>
  <c r="F4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0" i="34"/>
  <c r="F61" i="34"/>
  <c r="F62" i="34"/>
  <c r="F63" i="34"/>
  <c r="F64" i="34"/>
  <c r="F65" i="34"/>
  <c r="F66" i="34"/>
  <c r="F67" i="34"/>
  <c r="F68" i="34"/>
  <c r="F69" i="34"/>
  <c r="F70" i="34"/>
  <c r="F71" i="34"/>
  <c r="F72" i="34"/>
  <c r="F73" i="34"/>
  <c r="F74" i="34"/>
  <c r="F75" i="34"/>
  <c r="F76" i="34"/>
  <c r="F77" i="34"/>
  <c r="F78" i="34"/>
  <c r="F79" i="34"/>
  <c r="F80" i="34"/>
  <c r="F81" i="34"/>
  <c r="F82" i="34"/>
  <c r="F83" i="34"/>
  <c r="F84" i="34"/>
  <c r="F85" i="34"/>
  <c r="F86" i="34"/>
  <c r="F87" i="34"/>
  <c r="F88" i="34"/>
  <c r="F89" i="34"/>
  <c r="F90" i="34"/>
  <c r="F91" i="34"/>
  <c r="F92" i="34"/>
  <c r="F93" i="34"/>
  <c r="F94" i="34"/>
  <c r="F95" i="34"/>
  <c r="F96" i="34"/>
  <c r="F97" i="34"/>
  <c r="F98" i="34"/>
  <c r="F99" i="34"/>
  <c r="F100" i="34"/>
  <c r="F101" i="34"/>
  <c r="F102" i="34"/>
  <c r="F103" i="34"/>
  <c r="F104" i="34"/>
  <c r="F105" i="34"/>
  <c r="F106" i="34"/>
  <c r="F107" i="34"/>
  <c r="F108" i="34"/>
  <c r="F109" i="34"/>
  <c r="F110" i="34"/>
  <c r="F111" i="34"/>
  <c r="F112" i="34"/>
  <c r="F113" i="34"/>
  <c r="F114" i="34"/>
  <c r="F115" i="34"/>
  <c r="F116" i="34"/>
  <c r="F117" i="34"/>
  <c r="F118" i="34"/>
  <c r="F119" i="34"/>
  <c r="F120" i="34"/>
  <c r="F121" i="34"/>
  <c r="F122" i="34"/>
  <c r="F123" i="34"/>
  <c r="F124" i="34"/>
  <c r="F125" i="34"/>
  <c r="F126" i="34"/>
  <c r="F127" i="34"/>
  <c r="F128" i="34"/>
  <c r="F129" i="34"/>
  <c r="F130" i="34"/>
  <c r="F131" i="34"/>
  <c r="F132" i="34"/>
  <c r="F133" i="34"/>
  <c r="F134" i="34"/>
  <c r="F135" i="34"/>
  <c r="F136" i="34"/>
  <c r="F137" i="34"/>
  <c r="F138" i="34"/>
  <c r="F139" i="34"/>
  <c r="F140" i="34"/>
  <c r="F141" i="34"/>
  <c r="F142" i="34"/>
  <c r="F143" i="34"/>
  <c r="F144" i="34"/>
  <c r="F145" i="34"/>
  <c r="F146" i="34"/>
  <c r="F147" i="34"/>
  <c r="F148" i="34"/>
  <c r="F149" i="34"/>
  <c r="F150" i="34"/>
  <c r="F151" i="34"/>
  <c r="F152" i="34"/>
  <c r="F153" i="34"/>
  <c r="F154" i="34"/>
  <c r="F155" i="34"/>
  <c r="F156" i="34"/>
  <c r="F157" i="34"/>
  <c r="F158" i="34"/>
  <c r="F159" i="34"/>
  <c r="F160" i="34"/>
  <c r="F161" i="34"/>
  <c r="F162" i="34"/>
  <c r="F163" i="34"/>
  <c r="F164" i="34"/>
  <c r="F165" i="34"/>
  <c r="F166" i="34"/>
  <c r="F167" i="34"/>
  <c r="F168" i="34"/>
  <c r="F169" i="34"/>
  <c r="F170" i="34"/>
  <c r="F171" i="34"/>
  <c r="F172" i="34"/>
  <c r="F173" i="34"/>
  <c r="F174" i="34"/>
  <c r="F175" i="34"/>
  <c r="F176" i="34"/>
  <c r="F177" i="34"/>
  <c r="F178" i="34"/>
  <c r="F179" i="34"/>
  <c r="F180" i="34"/>
  <c r="F181" i="34"/>
  <c r="F182" i="34"/>
  <c r="F183" i="34"/>
  <c r="F184" i="34"/>
  <c r="F185" i="34"/>
  <c r="F186" i="34"/>
  <c r="F187" i="34"/>
  <c r="F188" i="34"/>
  <c r="F189" i="34"/>
  <c r="F190" i="34"/>
  <c r="F191" i="34"/>
  <c r="F192" i="34"/>
  <c r="F193" i="34"/>
  <c r="F194" i="34"/>
  <c r="F195" i="34"/>
  <c r="F196" i="34"/>
  <c r="F197" i="34"/>
  <c r="F198" i="34"/>
  <c r="F199" i="34"/>
  <c r="F200" i="34"/>
  <c r="F201" i="34"/>
  <c r="F202" i="34"/>
  <c r="F203" i="34"/>
  <c r="F204" i="34"/>
  <c r="F205" i="34"/>
  <c r="F206" i="34"/>
  <c r="F207" i="34"/>
  <c r="F208" i="34"/>
  <c r="F209" i="34"/>
  <c r="F210" i="34"/>
  <c r="F211" i="34"/>
  <c r="F212" i="34"/>
  <c r="F213" i="34"/>
  <c r="F214" i="34"/>
  <c r="F215" i="34"/>
  <c r="F216" i="34"/>
  <c r="F217" i="34"/>
  <c r="F218" i="34"/>
  <c r="F219" i="34"/>
  <c r="F220" i="34"/>
  <c r="F221" i="34"/>
  <c r="F222" i="34"/>
  <c r="F223" i="34"/>
  <c r="F224" i="34"/>
  <c r="F225" i="34"/>
  <c r="F226" i="34"/>
  <c r="F227" i="34"/>
  <c r="F228" i="34"/>
  <c r="F229" i="34"/>
  <c r="F230" i="34"/>
  <c r="F231" i="34"/>
  <c r="F232" i="34"/>
  <c r="F233" i="34"/>
  <c r="F234" i="34"/>
  <c r="F235" i="34"/>
  <c r="F236" i="34"/>
  <c r="F237" i="34"/>
  <c r="F238" i="34"/>
  <c r="F239" i="34"/>
  <c r="F240" i="34"/>
  <c r="F241" i="34"/>
  <c r="F242" i="34"/>
  <c r="F243" i="34"/>
  <c r="F244" i="34"/>
  <c r="F245" i="34"/>
  <c r="F246" i="34"/>
  <c r="F247" i="34"/>
  <c r="F248" i="34"/>
  <c r="F249" i="34"/>
  <c r="F250" i="34"/>
  <c r="F251" i="34"/>
  <c r="F252" i="34"/>
  <c r="F253" i="34"/>
  <c r="F254" i="34"/>
  <c r="F255" i="34"/>
  <c r="F256" i="34"/>
  <c r="F257" i="34"/>
  <c r="F258" i="34"/>
  <c r="F259" i="34"/>
  <c r="F260" i="34"/>
  <c r="F261" i="34"/>
  <c r="F262" i="34"/>
  <c r="F263" i="34"/>
  <c r="F264" i="34"/>
  <c r="F265" i="34"/>
  <c r="F266" i="34"/>
  <c r="F267" i="34"/>
  <c r="F268" i="34"/>
  <c r="F269" i="34"/>
  <c r="F270" i="34"/>
  <c r="F271" i="34"/>
  <c r="F272" i="34"/>
  <c r="F273" i="34"/>
  <c r="F274" i="34"/>
  <c r="F275" i="34"/>
  <c r="F276" i="34"/>
  <c r="F277" i="34"/>
  <c r="F278" i="34"/>
  <c r="F279" i="34"/>
  <c r="F280" i="34"/>
  <c r="F281" i="34"/>
  <c r="F282" i="34"/>
  <c r="F283" i="34"/>
  <c r="F284" i="34"/>
  <c r="F285" i="34"/>
  <c r="F286" i="34"/>
  <c r="F287" i="34"/>
  <c r="F288" i="34"/>
  <c r="F289" i="34"/>
  <c r="F290" i="34"/>
  <c r="F291" i="34"/>
  <c r="F292" i="34"/>
  <c r="F293" i="34"/>
  <c r="F294" i="34"/>
  <c r="F295" i="34"/>
  <c r="F296" i="34"/>
  <c r="F297" i="34"/>
  <c r="F298" i="34"/>
  <c r="F299" i="34"/>
  <c r="F300" i="34"/>
  <c r="F301" i="34"/>
  <c r="F302" i="34"/>
  <c r="F303" i="34"/>
  <c r="F304" i="34"/>
  <c r="F305" i="34"/>
  <c r="F306" i="34"/>
  <c r="F307" i="34"/>
  <c r="F308" i="34"/>
  <c r="F309" i="34"/>
  <c r="F310" i="34"/>
  <c r="F311" i="34"/>
  <c r="F312" i="34"/>
  <c r="F313" i="34"/>
  <c r="F314" i="34"/>
  <c r="F315" i="34"/>
  <c r="F316" i="34"/>
  <c r="F317" i="34"/>
  <c r="F318" i="34"/>
  <c r="F319" i="34"/>
  <c r="F320" i="34"/>
  <c r="F321" i="34"/>
  <c r="F322" i="34"/>
  <c r="F323" i="34"/>
  <c r="F324" i="34"/>
  <c r="F325" i="34"/>
  <c r="F326" i="34"/>
  <c r="F327" i="34"/>
  <c r="F328" i="34"/>
  <c r="F329" i="34"/>
  <c r="F330" i="34"/>
  <c r="F331" i="34"/>
  <c r="F332" i="34"/>
  <c r="F333" i="34"/>
  <c r="F334" i="34"/>
  <c r="F335" i="34"/>
  <c r="F336" i="34"/>
  <c r="F337" i="34"/>
  <c r="F338" i="34"/>
  <c r="F339" i="34"/>
  <c r="F340" i="34"/>
  <c r="F341" i="34"/>
  <c r="F342" i="34"/>
  <c r="F343" i="34"/>
  <c r="F344" i="34"/>
  <c r="F345" i="34"/>
  <c r="F346" i="34"/>
  <c r="F347" i="34"/>
  <c r="F348" i="34"/>
  <c r="F349" i="34"/>
  <c r="F350" i="34"/>
  <c r="F351" i="34"/>
  <c r="F352" i="34"/>
  <c r="F353" i="34"/>
  <c r="F354" i="34"/>
  <c r="F355" i="34"/>
  <c r="F356" i="34"/>
  <c r="F357" i="34"/>
  <c r="F358" i="34"/>
  <c r="F359" i="34"/>
  <c r="F360" i="34"/>
  <c r="F361" i="34"/>
  <c r="F362" i="34"/>
  <c r="F363" i="34"/>
  <c r="F364" i="34"/>
  <c r="F365" i="34"/>
  <c r="F366" i="34"/>
  <c r="F367" i="34"/>
  <c r="F368" i="34"/>
  <c r="F369" i="34"/>
  <c r="F370" i="34"/>
  <c r="F371" i="34"/>
  <c r="F372" i="34"/>
  <c r="F373" i="34"/>
  <c r="F374" i="34"/>
  <c r="F375" i="34"/>
  <c r="F376" i="34"/>
  <c r="F377" i="34"/>
  <c r="F378" i="34"/>
  <c r="F379" i="34"/>
  <c r="F380" i="34"/>
  <c r="F381" i="34"/>
  <c r="F382" i="34"/>
  <c r="F383" i="34"/>
  <c r="F384" i="34"/>
  <c r="F385" i="34"/>
  <c r="F386" i="34"/>
  <c r="F387" i="34"/>
  <c r="F388" i="34"/>
  <c r="F389" i="34"/>
  <c r="F390" i="34"/>
  <c r="F391" i="34"/>
  <c r="F392" i="34"/>
  <c r="F393" i="34"/>
  <c r="F394" i="34"/>
  <c r="F395" i="34"/>
  <c r="F396" i="34"/>
  <c r="F397" i="34"/>
  <c r="F398" i="34"/>
  <c r="F399" i="34"/>
  <c r="F400" i="34"/>
  <c r="F401" i="34"/>
  <c r="F402" i="34"/>
  <c r="F403" i="34"/>
  <c r="F404" i="34"/>
  <c r="F405" i="34"/>
  <c r="F406" i="34"/>
  <c r="F407" i="34"/>
  <c r="F408" i="34"/>
  <c r="F409" i="34"/>
  <c r="F410" i="34"/>
  <c r="F411" i="34"/>
  <c r="F412" i="34"/>
  <c r="F413" i="34"/>
  <c r="F414" i="34"/>
  <c r="F415" i="34"/>
  <c r="F416" i="34"/>
  <c r="F417" i="34"/>
  <c r="F418" i="34"/>
  <c r="F419" i="34"/>
  <c r="F420" i="34"/>
  <c r="F421" i="34"/>
  <c r="F422" i="34"/>
  <c r="F423" i="34"/>
  <c r="F424" i="34"/>
  <c r="F425" i="34"/>
  <c r="F426" i="34"/>
  <c r="F427" i="34"/>
  <c r="F428" i="34"/>
  <c r="F429" i="34"/>
  <c r="F430" i="34"/>
  <c r="F431" i="34"/>
  <c r="F432" i="34"/>
  <c r="F433" i="34"/>
  <c r="F434" i="34"/>
  <c r="F435" i="34"/>
  <c r="F436" i="34"/>
  <c r="F437" i="34"/>
  <c r="F438" i="34"/>
  <c r="F439" i="34"/>
  <c r="F440" i="34"/>
  <c r="F441" i="34"/>
  <c r="F442" i="34"/>
  <c r="F443" i="34"/>
  <c r="F444" i="34"/>
  <c r="F445" i="34"/>
  <c r="F446" i="34"/>
  <c r="F447" i="34"/>
  <c r="F448" i="34"/>
  <c r="F449" i="34"/>
  <c r="F450" i="34"/>
  <c r="F451" i="34"/>
  <c r="F452" i="34"/>
  <c r="F453" i="34"/>
  <c r="F454" i="34"/>
  <c r="F455" i="34"/>
  <c r="F456" i="34"/>
  <c r="F457" i="34"/>
  <c r="F458" i="34"/>
  <c r="F459" i="34"/>
  <c r="F460" i="34"/>
  <c r="F461" i="34"/>
  <c r="F462" i="34"/>
  <c r="F463" i="34"/>
  <c r="F464" i="34"/>
  <c r="F465" i="34"/>
  <c r="F466" i="34"/>
  <c r="F467" i="34"/>
  <c r="F468" i="34"/>
  <c r="F469" i="34"/>
  <c r="F470" i="34"/>
  <c r="F471" i="34"/>
  <c r="F472" i="34"/>
  <c r="F473" i="34"/>
  <c r="F474" i="34"/>
  <c r="F475" i="34"/>
  <c r="F476" i="34"/>
  <c r="F477" i="34"/>
  <c r="F478" i="34"/>
  <c r="F479" i="34"/>
  <c r="F480" i="34"/>
  <c r="F481" i="34"/>
  <c r="F482" i="34"/>
  <c r="F483" i="34"/>
  <c r="F484" i="34"/>
  <c r="F485" i="34"/>
  <c r="F486" i="34"/>
  <c r="F487" i="34"/>
  <c r="F488" i="34"/>
  <c r="F489" i="34"/>
  <c r="F490" i="34"/>
  <c r="F491" i="34"/>
  <c r="F492" i="34"/>
  <c r="F493" i="34"/>
  <c r="F494" i="34"/>
  <c r="F495" i="34"/>
  <c r="F496" i="34"/>
  <c r="F497" i="34"/>
  <c r="F498" i="34"/>
  <c r="F499" i="34"/>
  <c r="F500" i="34"/>
  <c r="F501" i="34"/>
  <c r="F502" i="34"/>
  <c r="F503" i="34"/>
  <c r="F504" i="34"/>
  <c r="F505" i="34"/>
  <c r="F506" i="34"/>
  <c r="F507" i="34"/>
  <c r="F508" i="34"/>
  <c r="F509" i="34"/>
  <c r="F510" i="34"/>
  <c r="F511" i="34"/>
  <c r="F512" i="34"/>
  <c r="F513" i="34"/>
  <c r="F514" i="34"/>
  <c r="F515" i="34"/>
  <c r="F516" i="34"/>
  <c r="F517" i="34"/>
  <c r="F518" i="34"/>
  <c r="F519" i="34"/>
  <c r="F520" i="34"/>
  <c r="F521" i="34"/>
  <c r="F522" i="34"/>
  <c r="F523" i="34"/>
  <c r="F524" i="34"/>
  <c r="F525" i="34"/>
  <c r="F526" i="34"/>
  <c r="F527" i="34"/>
  <c r="F528" i="34"/>
  <c r="F529" i="34"/>
  <c r="F530" i="34"/>
  <c r="F531" i="34"/>
  <c r="F532" i="34"/>
  <c r="F533" i="34"/>
  <c r="F534" i="34"/>
  <c r="F535" i="34"/>
  <c r="F536" i="34"/>
  <c r="F537" i="34"/>
  <c r="F538" i="34"/>
  <c r="F539" i="34"/>
  <c r="F540" i="34"/>
  <c r="F541" i="34"/>
  <c r="F542" i="34"/>
  <c r="F543" i="34"/>
  <c r="F544" i="34"/>
  <c r="F545" i="34"/>
  <c r="F546" i="34"/>
  <c r="F547" i="34"/>
  <c r="F548" i="34"/>
  <c r="F549" i="34"/>
  <c r="F550" i="34"/>
  <c r="F551" i="34"/>
  <c r="F552" i="34"/>
  <c r="F553" i="34"/>
  <c r="F554" i="34"/>
  <c r="F555" i="34"/>
  <c r="F556" i="34"/>
  <c r="F557" i="34"/>
  <c r="F558" i="34"/>
  <c r="F559" i="34"/>
  <c r="F560" i="34"/>
  <c r="F561" i="34"/>
  <c r="F562" i="34"/>
  <c r="F563" i="34"/>
  <c r="F564" i="34"/>
  <c r="F565" i="34"/>
  <c r="F566" i="34"/>
  <c r="F567" i="34"/>
  <c r="F568" i="34"/>
  <c r="F569" i="34"/>
  <c r="F570" i="34"/>
  <c r="F571" i="34"/>
  <c r="F572" i="34"/>
  <c r="F573" i="34"/>
  <c r="F574" i="34"/>
  <c r="F575" i="34"/>
  <c r="F576" i="34"/>
  <c r="F577" i="34"/>
  <c r="F578" i="34"/>
  <c r="F579" i="34"/>
  <c r="F580" i="34"/>
  <c r="F581" i="34"/>
  <c r="F582" i="34"/>
  <c r="F583" i="34"/>
  <c r="F584" i="34"/>
  <c r="F585" i="34"/>
  <c r="F586" i="34"/>
  <c r="F587" i="34"/>
  <c r="F588" i="34"/>
  <c r="F589" i="34"/>
  <c r="F590" i="34"/>
  <c r="F591" i="34"/>
  <c r="F592" i="34"/>
  <c r="F593" i="34"/>
  <c r="F594" i="34"/>
  <c r="F595" i="34"/>
  <c r="F596" i="34"/>
  <c r="F597" i="34"/>
  <c r="F598" i="34"/>
  <c r="F599" i="34"/>
  <c r="F600" i="34"/>
  <c r="F601" i="34"/>
  <c r="F602" i="34"/>
  <c r="F603" i="34"/>
  <c r="F604" i="34"/>
  <c r="F605" i="34"/>
  <c r="F606" i="34"/>
  <c r="F607" i="34"/>
  <c r="F608" i="34"/>
  <c r="F609" i="34"/>
  <c r="F610" i="34"/>
  <c r="F611" i="34"/>
  <c r="F612" i="34"/>
  <c r="F613" i="34"/>
  <c r="F614" i="34"/>
  <c r="F615" i="34"/>
  <c r="F616" i="34"/>
  <c r="F617" i="34"/>
  <c r="F618" i="34"/>
  <c r="F619" i="34"/>
  <c r="F620" i="34"/>
  <c r="F621" i="34"/>
  <c r="F622" i="34"/>
  <c r="F623" i="34"/>
  <c r="F624" i="34"/>
  <c r="F625" i="34"/>
  <c r="F626" i="34"/>
  <c r="F627" i="34"/>
  <c r="F628" i="34"/>
  <c r="F629" i="34"/>
  <c r="F630" i="34"/>
  <c r="F631" i="34"/>
  <c r="F632" i="34"/>
  <c r="F633" i="34"/>
  <c r="F634" i="34"/>
  <c r="F635" i="34"/>
  <c r="F636" i="34"/>
  <c r="F637" i="34"/>
  <c r="F638" i="34"/>
  <c r="F639" i="34"/>
  <c r="F640" i="34"/>
  <c r="F641" i="34"/>
  <c r="F642" i="34"/>
  <c r="F643" i="34"/>
  <c r="F644" i="34"/>
  <c r="F645" i="34"/>
  <c r="F646" i="34"/>
  <c r="F647" i="34"/>
  <c r="F648" i="34"/>
  <c r="F649" i="34"/>
  <c r="F650" i="34"/>
  <c r="F651" i="34"/>
  <c r="F652" i="34"/>
  <c r="F653" i="34"/>
  <c r="F654" i="34"/>
  <c r="F655" i="34"/>
  <c r="F656" i="34"/>
  <c r="F657" i="34"/>
  <c r="F658" i="34"/>
  <c r="F659" i="34"/>
  <c r="F660" i="34"/>
  <c r="F661" i="34"/>
  <c r="F662" i="34"/>
  <c r="F663" i="34"/>
  <c r="F664" i="34"/>
  <c r="F665" i="34"/>
  <c r="F666" i="34"/>
  <c r="F667" i="34"/>
  <c r="F668" i="34"/>
  <c r="F669" i="34"/>
  <c r="F670" i="34"/>
  <c r="F671" i="34"/>
  <c r="F672" i="34"/>
  <c r="F673" i="34"/>
  <c r="F674" i="34"/>
  <c r="F675" i="34"/>
  <c r="F676" i="34"/>
  <c r="F677" i="34"/>
  <c r="F678" i="34"/>
  <c r="F679" i="34"/>
  <c r="F680" i="34"/>
  <c r="F681" i="34"/>
  <c r="F682" i="34"/>
  <c r="F683" i="34"/>
  <c r="F684" i="34"/>
  <c r="F685" i="34"/>
  <c r="F686" i="34"/>
  <c r="F687" i="34"/>
  <c r="F688" i="34"/>
  <c r="F689" i="34"/>
  <c r="F690" i="34"/>
  <c r="F691" i="34"/>
  <c r="F692" i="34"/>
  <c r="F693" i="34"/>
  <c r="F694" i="34"/>
  <c r="F695" i="34"/>
  <c r="F696" i="34"/>
  <c r="F697" i="34"/>
  <c r="F698" i="34"/>
  <c r="F699" i="34"/>
  <c r="F700" i="34"/>
  <c r="F701" i="34"/>
  <c r="F702" i="34"/>
  <c r="F703" i="34"/>
  <c r="F704" i="34"/>
  <c r="F705" i="34"/>
  <c r="F706" i="34"/>
  <c r="F707" i="34"/>
  <c r="F708" i="34"/>
  <c r="F709" i="34"/>
  <c r="F710" i="34"/>
  <c r="F711" i="34"/>
  <c r="F712" i="34"/>
  <c r="F713" i="34"/>
  <c r="F714" i="34"/>
  <c r="F715" i="34"/>
  <c r="F716" i="34"/>
  <c r="F717" i="34"/>
  <c r="F718" i="34"/>
  <c r="F719" i="34"/>
  <c r="F720" i="34"/>
  <c r="F721" i="34"/>
  <c r="F722" i="34"/>
  <c r="F723" i="34"/>
  <c r="F724" i="34"/>
  <c r="F725" i="34"/>
  <c r="F726" i="34"/>
  <c r="F727" i="34"/>
  <c r="F728" i="34"/>
  <c r="F729" i="34"/>
  <c r="F730" i="34"/>
  <c r="F731" i="34"/>
  <c r="F732" i="34"/>
  <c r="F733" i="34"/>
  <c r="F734" i="34"/>
  <c r="F735" i="34"/>
  <c r="F736" i="34"/>
  <c r="F737" i="34"/>
  <c r="F738" i="34"/>
  <c r="F739" i="34"/>
  <c r="F740" i="34"/>
  <c r="F741" i="34"/>
  <c r="F742" i="34"/>
  <c r="F743" i="34"/>
  <c r="F744" i="34"/>
  <c r="F745" i="34"/>
  <c r="F746" i="34"/>
  <c r="F747" i="34"/>
  <c r="F748" i="34"/>
  <c r="F749" i="34"/>
  <c r="F750" i="34"/>
  <c r="F751" i="34"/>
  <c r="F752" i="34"/>
  <c r="F753" i="34"/>
  <c r="F754" i="34"/>
  <c r="F755" i="34"/>
  <c r="F756" i="34"/>
  <c r="F757" i="34"/>
  <c r="F758" i="34"/>
  <c r="F759" i="34"/>
  <c r="F760" i="34"/>
  <c r="F761" i="34"/>
  <c r="F762" i="34"/>
  <c r="F763" i="34"/>
  <c r="F764" i="34"/>
  <c r="F765" i="34"/>
  <c r="F766" i="34"/>
  <c r="F767" i="34"/>
  <c r="F768" i="34"/>
  <c r="F769" i="34"/>
  <c r="F770" i="34"/>
  <c r="F771" i="34"/>
  <c r="F772" i="34"/>
  <c r="F773" i="34"/>
  <c r="F774" i="34"/>
  <c r="F775" i="34"/>
  <c r="F776" i="34"/>
  <c r="F777" i="34"/>
  <c r="F778" i="34"/>
  <c r="F779" i="34"/>
  <c r="F780" i="34"/>
  <c r="F781" i="34"/>
  <c r="F782" i="34"/>
  <c r="F783" i="34"/>
  <c r="F784" i="34"/>
  <c r="F785" i="34"/>
  <c r="F786" i="34"/>
  <c r="F787" i="34"/>
  <c r="F788" i="34"/>
  <c r="F789" i="34"/>
  <c r="F790" i="34"/>
  <c r="F791" i="34"/>
  <c r="F792" i="34"/>
  <c r="F793" i="34"/>
  <c r="F794" i="34"/>
  <c r="F795" i="34"/>
  <c r="F796" i="34"/>
  <c r="F797" i="34"/>
  <c r="F798" i="34"/>
  <c r="F799" i="34"/>
  <c r="F800" i="34"/>
  <c r="F801" i="34"/>
  <c r="F802" i="34"/>
  <c r="F803" i="34"/>
  <c r="F804" i="34"/>
  <c r="F805" i="34"/>
  <c r="F806" i="34"/>
  <c r="F807" i="34"/>
  <c r="F808" i="34"/>
  <c r="F809" i="34"/>
  <c r="F810" i="34"/>
  <c r="F811" i="34"/>
  <c r="F812" i="34"/>
  <c r="F813" i="34"/>
  <c r="F814" i="34"/>
  <c r="F815" i="34"/>
  <c r="F816" i="34"/>
  <c r="F817" i="34"/>
  <c r="F818" i="34"/>
  <c r="F819" i="34"/>
  <c r="F820" i="34"/>
  <c r="F821" i="34"/>
  <c r="F822" i="34"/>
  <c r="F823" i="34"/>
  <c r="F824" i="34"/>
  <c r="F825" i="34"/>
  <c r="F826" i="34"/>
  <c r="F827" i="34"/>
  <c r="F828" i="34"/>
  <c r="F829" i="34"/>
  <c r="F830" i="34"/>
  <c r="F831" i="34"/>
  <c r="F832" i="34"/>
  <c r="F833" i="34"/>
  <c r="F834" i="34"/>
  <c r="F835" i="34"/>
  <c r="F836" i="34"/>
  <c r="F837" i="34"/>
  <c r="F838" i="34"/>
  <c r="F839" i="34"/>
  <c r="F840" i="34"/>
  <c r="F841" i="34"/>
  <c r="F842" i="34"/>
  <c r="F843" i="34"/>
  <c r="F844" i="34"/>
  <c r="F845" i="34"/>
  <c r="F846" i="34"/>
  <c r="F847" i="34"/>
  <c r="F848" i="34"/>
  <c r="F849" i="34"/>
  <c r="F850" i="34"/>
  <c r="F851" i="34"/>
  <c r="F852" i="34"/>
  <c r="F853" i="34"/>
  <c r="F854" i="34"/>
  <c r="F855" i="34"/>
  <c r="F856" i="34"/>
  <c r="F857" i="34"/>
  <c r="F858" i="34"/>
  <c r="F859" i="34"/>
  <c r="F860" i="34"/>
  <c r="F861" i="34"/>
  <c r="F862" i="34"/>
  <c r="F863" i="34"/>
  <c r="F864" i="34"/>
  <c r="F865" i="34"/>
  <c r="F866" i="34"/>
  <c r="F867" i="34"/>
  <c r="F868" i="34"/>
  <c r="F869" i="34"/>
  <c r="F870" i="34"/>
  <c r="F871" i="34"/>
  <c r="F872" i="34"/>
  <c r="F873" i="34"/>
  <c r="F874" i="34"/>
  <c r="F875" i="34"/>
  <c r="F876" i="34"/>
  <c r="F877" i="34"/>
  <c r="F878" i="34"/>
  <c r="F879" i="34"/>
  <c r="F880" i="34"/>
  <c r="F881" i="34"/>
  <c r="F882" i="34"/>
  <c r="F883" i="34"/>
  <c r="F884" i="34"/>
  <c r="F885" i="34"/>
  <c r="F886" i="34"/>
  <c r="F887" i="34"/>
  <c r="F888" i="34"/>
  <c r="F889" i="34"/>
  <c r="F890" i="34"/>
  <c r="F891" i="34"/>
  <c r="F892" i="34"/>
  <c r="F893" i="34"/>
  <c r="F894" i="34"/>
  <c r="F895" i="34"/>
  <c r="F896" i="34"/>
  <c r="F897" i="34"/>
  <c r="F898" i="34"/>
  <c r="F899" i="34"/>
  <c r="F900" i="34"/>
  <c r="F901" i="34"/>
  <c r="F902" i="34"/>
  <c r="F903" i="34"/>
  <c r="F904" i="34"/>
  <c r="F905" i="34"/>
  <c r="F906" i="34"/>
  <c r="F907" i="34"/>
  <c r="F908" i="34"/>
  <c r="F909" i="34"/>
  <c r="F910" i="34"/>
  <c r="F911" i="34"/>
  <c r="F912" i="34"/>
  <c r="F913" i="34"/>
  <c r="F914" i="34"/>
  <c r="F915" i="34"/>
  <c r="F916" i="34"/>
  <c r="F917" i="34"/>
  <c r="F918" i="34"/>
  <c r="F919" i="34"/>
  <c r="F920" i="34"/>
  <c r="F921" i="34"/>
  <c r="F922" i="34"/>
  <c r="F923" i="34"/>
  <c r="F924" i="34"/>
  <c r="F925" i="34"/>
  <c r="F926" i="34"/>
  <c r="F927" i="34"/>
  <c r="F928" i="34"/>
  <c r="F929" i="34"/>
  <c r="F930" i="34"/>
  <c r="F931" i="34"/>
  <c r="F932" i="34"/>
  <c r="F933" i="34"/>
  <c r="F934" i="34"/>
  <c r="F935" i="34"/>
  <c r="F936" i="34"/>
  <c r="F937" i="34"/>
  <c r="F938" i="34"/>
  <c r="F939" i="34"/>
  <c r="F940" i="34"/>
  <c r="F941" i="34"/>
  <c r="F942" i="34"/>
  <c r="F943" i="34"/>
  <c r="F944" i="34"/>
  <c r="F945" i="34"/>
  <c r="F946" i="34"/>
  <c r="F947" i="34"/>
  <c r="F948" i="34"/>
  <c r="F949" i="34"/>
  <c r="F950" i="34"/>
  <c r="F951" i="34"/>
  <c r="F952" i="34"/>
  <c r="F953" i="34"/>
  <c r="F954" i="34"/>
  <c r="F955" i="34"/>
  <c r="F956" i="34"/>
  <c r="F957" i="34"/>
  <c r="F958" i="34"/>
  <c r="F959" i="34"/>
  <c r="F960" i="34"/>
  <c r="F961" i="34"/>
  <c r="F962" i="34"/>
  <c r="F963" i="34"/>
  <c r="F964" i="34"/>
  <c r="F965" i="34"/>
  <c r="F966" i="34"/>
  <c r="F967" i="34"/>
  <c r="F968" i="34"/>
  <c r="F969" i="34"/>
  <c r="F970" i="34"/>
  <c r="F971" i="34"/>
  <c r="F972" i="34"/>
  <c r="F973" i="34"/>
  <c r="F974" i="34"/>
  <c r="F975" i="34"/>
  <c r="F976" i="34"/>
  <c r="F977" i="34"/>
  <c r="F978" i="34"/>
  <c r="F979" i="34"/>
  <c r="F980" i="34"/>
  <c r="F981" i="34"/>
  <c r="F982" i="34"/>
  <c r="F983" i="34"/>
  <c r="F984" i="34"/>
  <c r="F985" i="34"/>
  <c r="F986" i="34"/>
  <c r="F987" i="34"/>
  <c r="F988" i="34"/>
  <c r="F989" i="34"/>
  <c r="F990" i="34"/>
  <c r="F991" i="34"/>
  <c r="F992" i="34"/>
  <c r="F993" i="34"/>
  <c r="F994" i="34"/>
  <c r="F995" i="34"/>
  <c r="F996" i="34"/>
  <c r="F997" i="34"/>
  <c r="F998" i="34"/>
  <c r="F999" i="34"/>
  <c r="F1000" i="34"/>
  <c r="F1001" i="34"/>
  <c r="F1002" i="34"/>
  <c r="F1003" i="34"/>
  <c r="F1004" i="34"/>
  <c r="F1005" i="34"/>
  <c r="F1006" i="34"/>
  <c r="F1007" i="34"/>
  <c r="F1008" i="34"/>
  <c r="F1009" i="34"/>
  <c r="F1010" i="34"/>
  <c r="F1011" i="34"/>
  <c r="F1012" i="34"/>
  <c r="F1013" i="34"/>
  <c r="F1014" i="34"/>
  <c r="F1015" i="34"/>
  <c r="F1016" i="34"/>
  <c r="F1017" i="34"/>
  <c r="F1018" i="34"/>
  <c r="F1019" i="34"/>
  <c r="F1020" i="34"/>
  <c r="F1021" i="34"/>
  <c r="F1022" i="34"/>
  <c r="F1023" i="34"/>
  <c r="F1024" i="34"/>
  <c r="F1025" i="34"/>
  <c r="F1026" i="34"/>
  <c r="F1027" i="34"/>
  <c r="F1028" i="34"/>
  <c r="F1029" i="34"/>
  <c r="F1030" i="34"/>
  <c r="F1031" i="34"/>
  <c r="F1032" i="34"/>
  <c r="F1033" i="34"/>
  <c r="F1034" i="34"/>
  <c r="F1035" i="34"/>
  <c r="F1036" i="34"/>
  <c r="F1037" i="34"/>
  <c r="F1038" i="34"/>
  <c r="F1039" i="34"/>
  <c r="F1040" i="34"/>
  <c r="F1041" i="34"/>
  <c r="F1042" i="34"/>
  <c r="F1043" i="34"/>
  <c r="F1044" i="34"/>
  <c r="F1045" i="34"/>
  <c r="F1046" i="34"/>
  <c r="F1047" i="34"/>
  <c r="F1048" i="34"/>
  <c r="F1049" i="34"/>
  <c r="F1050" i="34"/>
  <c r="F1051" i="34"/>
  <c r="F1052" i="34"/>
  <c r="F1053" i="34"/>
  <c r="F1054" i="34"/>
  <c r="F1055" i="34"/>
  <c r="F1056" i="34"/>
  <c r="F1057" i="34"/>
  <c r="F1058" i="34"/>
  <c r="F1059" i="34"/>
  <c r="F1060" i="34"/>
  <c r="F1061" i="34"/>
  <c r="F1062" i="34"/>
  <c r="F1063" i="34"/>
  <c r="F1064" i="34"/>
  <c r="F2" i="34"/>
  <c r="F3" i="33"/>
  <c r="F4" i="33"/>
  <c r="F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49" i="33"/>
  <c r="F50" i="33"/>
  <c r="F51" i="33"/>
  <c r="F52" i="33"/>
  <c r="F53" i="33"/>
  <c r="F54" i="33"/>
  <c r="F55" i="33"/>
  <c r="F56" i="33"/>
  <c r="F57" i="33"/>
  <c r="F58" i="33"/>
  <c r="F59" i="33"/>
  <c r="F60" i="33"/>
  <c r="F61" i="33"/>
  <c r="F62" i="33"/>
  <c r="F63" i="33"/>
  <c r="F64" i="33"/>
  <c r="F65" i="33"/>
  <c r="F66" i="33"/>
  <c r="F67" i="33"/>
  <c r="F68" i="33"/>
  <c r="F69" i="33"/>
  <c r="F70" i="33"/>
  <c r="F71" i="33"/>
  <c r="F72" i="33"/>
  <c r="F73" i="33"/>
  <c r="F74" i="33"/>
  <c r="F75" i="33"/>
  <c r="F76" i="33"/>
  <c r="F77" i="33"/>
  <c r="F78" i="33"/>
  <c r="F79" i="33"/>
  <c r="F80" i="33"/>
  <c r="F81" i="33"/>
  <c r="F82" i="33"/>
  <c r="F83" i="33"/>
  <c r="F84" i="33"/>
  <c r="F85" i="33"/>
  <c r="F86" i="33"/>
  <c r="F87" i="33"/>
  <c r="F88" i="33"/>
  <c r="F89" i="33"/>
  <c r="F90" i="33"/>
  <c r="F91" i="33"/>
  <c r="F92" i="33"/>
  <c r="F93" i="33"/>
  <c r="F94" i="33"/>
  <c r="F2" i="33"/>
  <c r="F3" i="32"/>
  <c r="F4" i="32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F53" i="32"/>
  <c r="F54" i="32"/>
  <c r="F55" i="32"/>
  <c r="F56" i="32"/>
  <c r="F57" i="32"/>
  <c r="F58" i="32"/>
  <c r="F59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F73" i="32"/>
  <c r="F74" i="32"/>
  <c r="F75" i="32"/>
  <c r="F76" i="32"/>
  <c r="F77" i="32"/>
  <c r="F78" i="32"/>
  <c r="F79" i="32"/>
  <c r="F80" i="32"/>
  <c r="F81" i="32"/>
  <c r="F82" i="32"/>
  <c r="F83" i="32"/>
  <c r="F84" i="32"/>
  <c r="F85" i="32"/>
  <c r="F86" i="32"/>
  <c r="F87" i="32"/>
  <c r="F88" i="32"/>
  <c r="F89" i="32"/>
  <c r="F90" i="32"/>
  <c r="F91" i="32"/>
  <c r="F92" i="32"/>
  <c r="F93" i="32"/>
  <c r="F94" i="32"/>
  <c r="F95" i="32"/>
  <c r="F96" i="32"/>
  <c r="F97" i="32"/>
  <c r="F98" i="32"/>
  <c r="F99" i="32"/>
  <c r="F100" i="32"/>
  <c r="F101" i="32"/>
  <c r="F102" i="32"/>
  <c r="F103" i="32"/>
  <c r="F104" i="32"/>
  <c r="F105" i="32"/>
  <c r="F106" i="32"/>
  <c r="F107" i="32"/>
  <c r="F108" i="32"/>
  <c r="F109" i="32"/>
  <c r="F110" i="32"/>
  <c r="F2" i="32"/>
  <c r="F1068" i="34"/>
  <c r="J2" i="34" s="1"/>
  <c r="F98" i="33"/>
  <c r="J2" i="33" s="1"/>
  <c r="F114" i="32"/>
  <c r="J2" i="32" s="1"/>
  <c r="H143" i="34" l="1"/>
  <c r="H144" i="34"/>
  <c r="H145" i="34"/>
  <c r="H146" i="34"/>
  <c r="H147" i="34"/>
  <c r="H148" i="34"/>
  <c r="H149" i="34"/>
  <c r="H150" i="34"/>
  <c r="H151" i="34"/>
  <c r="H152" i="34"/>
  <c r="H153" i="34"/>
  <c r="H154" i="34"/>
  <c r="H155" i="34"/>
  <c r="H156" i="34"/>
  <c r="H157" i="34"/>
  <c r="H158" i="34"/>
  <c r="H159" i="34"/>
  <c r="H160" i="34"/>
  <c r="H161" i="34"/>
  <c r="H162" i="34"/>
  <c r="H163" i="34"/>
  <c r="H164" i="34"/>
  <c r="H165" i="34"/>
  <c r="H166" i="34"/>
  <c r="H167" i="34"/>
  <c r="H168" i="34"/>
  <c r="H169" i="34"/>
  <c r="H170" i="34"/>
  <c r="H171" i="34"/>
  <c r="H172" i="34"/>
  <c r="H173" i="34"/>
  <c r="H174" i="34"/>
  <c r="H175" i="34"/>
  <c r="H176" i="34"/>
  <c r="H177" i="34"/>
  <c r="H178" i="34"/>
  <c r="H179" i="34"/>
  <c r="H180" i="34"/>
  <c r="H181" i="34"/>
  <c r="H182" i="34"/>
  <c r="H183" i="34"/>
  <c r="H184" i="34"/>
  <c r="H185" i="34"/>
  <c r="H186" i="34"/>
  <c r="H187" i="34"/>
  <c r="H188" i="34"/>
  <c r="H189" i="34"/>
  <c r="H190" i="34"/>
  <c r="H191" i="34"/>
  <c r="H192" i="34"/>
  <c r="H193" i="34"/>
  <c r="H194" i="34"/>
  <c r="H195" i="34"/>
  <c r="H196" i="34"/>
  <c r="H197" i="34"/>
  <c r="H198" i="34"/>
  <c r="H199" i="34"/>
  <c r="H200" i="34"/>
  <c r="H201" i="34"/>
  <c r="H202" i="34"/>
  <c r="H203" i="34"/>
  <c r="H204" i="34"/>
  <c r="H205" i="34"/>
  <c r="H2" i="34"/>
  <c r="H719" i="34"/>
  <c r="H720" i="34"/>
  <c r="H721" i="34"/>
  <c r="H330" i="34"/>
  <c r="H722" i="34"/>
  <c r="H723" i="34"/>
  <c r="H724" i="34"/>
  <c r="H725" i="34"/>
  <c r="H726" i="34"/>
  <c r="H727" i="34"/>
  <c r="H553" i="34"/>
  <c r="H554" i="34"/>
  <c r="H555" i="34"/>
  <c r="H556" i="34"/>
  <c r="H557" i="34"/>
  <c r="H558" i="34"/>
  <c r="H559" i="34"/>
  <c r="H560" i="34"/>
  <c r="H561" i="34"/>
  <c r="H562" i="34"/>
  <c r="H563" i="34"/>
  <c r="H985" i="34"/>
  <c r="H206" i="34"/>
  <c r="H207" i="34"/>
  <c r="H208" i="34"/>
  <c r="H486" i="34"/>
  <c r="H487" i="34"/>
  <c r="H488" i="34"/>
  <c r="H489" i="34"/>
  <c r="H490" i="34"/>
  <c r="H491" i="34"/>
  <c r="H492" i="34"/>
  <c r="H493" i="34"/>
  <c r="H494" i="34"/>
  <c r="H495" i="34"/>
  <c r="H496" i="34"/>
  <c r="H497" i="34"/>
  <c r="H498" i="34"/>
  <c r="H499" i="34"/>
  <c r="H500" i="34"/>
  <c r="H501" i="34"/>
  <c r="H502" i="34"/>
  <c r="H503" i="34"/>
  <c r="H504" i="34"/>
  <c r="H505" i="34"/>
  <c r="H506" i="34"/>
  <c r="H507" i="34"/>
  <c r="H508" i="34"/>
  <c r="H509" i="34"/>
  <c r="H510" i="34"/>
  <c r="H511" i="34"/>
  <c r="H512" i="34"/>
  <c r="H513" i="34"/>
  <c r="H514" i="34"/>
  <c r="H515" i="34"/>
  <c r="H516" i="34"/>
  <c r="H517" i="34"/>
  <c r="H518" i="34"/>
  <c r="H519" i="34"/>
  <c r="H520" i="34"/>
  <c r="H521" i="34"/>
  <c r="H522" i="34"/>
  <c r="H523" i="34"/>
  <c r="H524" i="34"/>
  <c r="H525" i="34"/>
  <c r="H526" i="34"/>
  <c r="H527" i="34"/>
  <c r="H528" i="34"/>
  <c r="H529" i="34"/>
  <c r="H530" i="34"/>
  <c r="H531" i="34"/>
  <c r="H209" i="34"/>
  <c r="H210" i="34"/>
  <c r="H211" i="34"/>
  <c r="H212" i="34"/>
  <c r="H213" i="34"/>
  <c r="H214" i="34"/>
  <c r="H215" i="34"/>
  <c r="H216" i="34"/>
  <c r="H217" i="34"/>
  <c r="H218" i="34"/>
  <c r="H219" i="34"/>
  <c r="H220" i="34"/>
  <c r="H221" i="34"/>
  <c r="H222" i="34"/>
  <c r="H223" i="34"/>
  <c r="H224" i="34"/>
  <c r="H225" i="34"/>
  <c r="H226" i="34"/>
  <c r="H227" i="34"/>
  <c r="H228" i="34"/>
  <c r="H229" i="34"/>
  <c r="H230" i="34"/>
  <c r="H231" i="34"/>
  <c r="H232" i="34"/>
  <c r="H233" i="34"/>
  <c r="H234" i="34"/>
  <c r="H235" i="34"/>
  <c r="H532" i="34"/>
  <c r="H236" i="34"/>
  <c r="H237" i="34"/>
  <c r="H238" i="34"/>
  <c r="H239" i="34"/>
  <c r="H240" i="34"/>
  <c r="H241" i="34"/>
  <c r="H242" i="34"/>
  <c r="H243" i="34"/>
  <c r="H244" i="34"/>
  <c r="H245" i="34"/>
  <c r="H246" i="34"/>
  <c r="H247" i="34"/>
  <c r="H248" i="34"/>
  <c r="H249" i="34"/>
  <c r="H250" i="34"/>
  <c r="H251" i="34"/>
  <c r="H252" i="34"/>
  <c r="H253" i="34"/>
  <c r="H254" i="34"/>
  <c r="H255" i="34"/>
  <c r="H256" i="34"/>
  <c r="H257" i="34"/>
  <c r="H258" i="34"/>
  <c r="H259" i="34"/>
  <c r="H260" i="34"/>
  <c r="H261" i="34"/>
  <c r="H262" i="34"/>
  <c r="H263" i="34"/>
  <c r="H264" i="34"/>
  <c r="H265" i="34"/>
  <c r="H266" i="34"/>
  <c r="H267" i="34"/>
  <c r="H268" i="34"/>
  <c r="H269" i="34"/>
  <c r="H270" i="34"/>
  <c r="H533" i="34"/>
  <c r="H271" i="34"/>
  <c r="H272" i="34"/>
  <c r="H273" i="34"/>
  <c r="H274" i="34"/>
  <c r="H275" i="34"/>
  <c r="H276" i="34"/>
  <c r="H277" i="34"/>
  <c r="H278" i="34"/>
  <c r="H279" i="34"/>
  <c r="H280" i="34"/>
  <c r="H281" i="34"/>
  <c r="H282" i="34"/>
  <c r="H283" i="34"/>
  <c r="H284" i="34"/>
  <c r="H285" i="34"/>
  <c r="H286" i="34"/>
  <c r="H287" i="34"/>
  <c r="H288" i="34"/>
  <c r="H289" i="34"/>
  <c r="H290" i="34"/>
  <c r="H291" i="34"/>
  <c r="H292" i="34"/>
  <c r="H293" i="34"/>
  <c r="H294" i="34"/>
  <c r="H295" i="34"/>
  <c r="H296" i="34"/>
  <c r="H297" i="34"/>
  <c r="H298" i="34"/>
  <c r="H299" i="34"/>
  <c r="H300" i="34"/>
  <c r="H301" i="34"/>
  <c r="H302" i="34"/>
  <c r="H303" i="34"/>
  <c r="H304" i="34"/>
  <c r="H305" i="34"/>
  <c r="H306" i="34"/>
  <c r="H307" i="34"/>
  <c r="H308" i="34"/>
  <c r="H309" i="34"/>
  <c r="H534" i="34"/>
  <c r="H310" i="34"/>
  <c r="H311" i="34"/>
  <c r="H312" i="34"/>
  <c r="H313" i="34"/>
  <c r="H314" i="34"/>
  <c r="H315" i="34"/>
  <c r="H316" i="34"/>
  <c r="H317" i="34"/>
  <c r="H318" i="34"/>
  <c r="H319" i="34"/>
  <c r="H320" i="34"/>
  <c r="H321" i="34"/>
  <c r="H322" i="34"/>
  <c r="H323" i="34"/>
  <c r="H324" i="34"/>
  <c r="H325" i="34"/>
  <c r="H326" i="34"/>
  <c r="H327" i="34"/>
  <c r="H328" i="34"/>
  <c r="H329" i="34"/>
  <c r="H535" i="34"/>
  <c r="H986" i="34"/>
  <c r="H987" i="34"/>
  <c r="H988" i="34"/>
  <c r="H989" i="34"/>
  <c r="H990" i="34"/>
  <c r="H991" i="34"/>
  <c r="H992" i="34"/>
  <c r="H993" i="34"/>
  <c r="H994" i="34"/>
  <c r="H995" i="34"/>
  <c r="H996" i="34"/>
  <c r="H997" i="34"/>
  <c r="H998" i="34"/>
  <c r="H999" i="34"/>
  <c r="H1000" i="34"/>
  <c r="H1001" i="34"/>
  <c r="H1002" i="34"/>
  <c r="H1003" i="34"/>
  <c r="H1004" i="34"/>
  <c r="H1005" i="34"/>
  <c r="H1006" i="34"/>
  <c r="H1007" i="34"/>
  <c r="H1008" i="34"/>
  <c r="H1009" i="34"/>
  <c r="H536" i="34"/>
  <c r="H1010" i="34"/>
  <c r="H1011" i="34"/>
  <c r="H1012" i="34"/>
  <c r="H1013" i="34"/>
  <c r="H1014" i="34"/>
  <c r="H1015" i="34"/>
  <c r="H1016" i="34"/>
  <c r="H1017" i="34"/>
  <c r="H1018" i="34"/>
  <c r="H1019" i="34"/>
  <c r="H1020" i="34"/>
  <c r="H1021" i="34"/>
  <c r="H1022" i="34"/>
  <c r="H1023" i="34"/>
  <c r="H1024" i="34"/>
  <c r="H1025" i="34"/>
  <c r="H1026" i="34"/>
  <c r="H1027" i="34"/>
  <c r="H1028" i="34"/>
  <c r="H1029" i="34"/>
  <c r="H1030" i="34"/>
  <c r="H1031" i="34"/>
  <c r="H1032" i="34"/>
  <c r="H1033" i="34"/>
  <c r="H1034" i="34"/>
  <c r="H1035" i="34"/>
  <c r="H1036" i="34"/>
  <c r="H1037" i="34"/>
  <c r="H1038" i="34"/>
  <c r="H1039" i="34"/>
  <c r="H1040" i="34"/>
  <c r="H1041" i="34"/>
  <c r="H1042" i="34"/>
  <c r="H1043" i="34"/>
  <c r="H1044" i="34"/>
  <c r="H1045" i="34"/>
  <c r="H1046" i="34"/>
  <c r="H1047" i="34"/>
  <c r="H1048" i="34"/>
  <c r="H1049" i="34"/>
  <c r="H1050" i="34"/>
  <c r="H1051" i="34"/>
  <c r="H1052" i="34"/>
  <c r="H1053" i="34"/>
  <c r="H1054" i="34"/>
  <c r="H1055" i="34"/>
  <c r="H1056" i="34"/>
  <c r="H1057" i="34"/>
  <c r="H1058" i="34"/>
  <c r="H1059" i="34"/>
  <c r="H1060" i="34"/>
  <c r="H1061" i="34"/>
  <c r="H1062" i="34"/>
  <c r="H1063" i="34"/>
  <c r="H1064" i="34"/>
  <c r="H537" i="34"/>
  <c r="H538" i="34"/>
  <c r="H539" i="34"/>
  <c r="H540" i="34"/>
  <c r="H541" i="34"/>
  <c r="H542" i="34"/>
  <c r="H543" i="34"/>
  <c r="H544" i="34"/>
  <c r="H545" i="34"/>
  <c r="H546" i="34"/>
  <c r="H547" i="34"/>
  <c r="H548" i="34"/>
  <c r="H549" i="34"/>
  <c r="H550" i="34"/>
  <c r="H564" i="34"/>
  <c r="H565" i="34"/>
  <c r="H566" i="34"/>
  <c r="H567" i="34"/>
  <c r="H568" i="34"/>
  <c r="H569" i="34"/>
  <c r="H570" i="34"/>
  <c r="H571" i="34"/>
  <c r="H572" i="34"/>
  <c r="H573" i="34"/>
  <c r="H574" i="34"/>
  <c r="H575" i="34"/>
  <c r="H576" i="34"/>
  <c r="H577" i="34"/>
  <c r="H578" i="34"/>
  <c r="H579" i="34"/>
  <c r="H580" i="34"/>
  <c r="H581" i="34"/>
  <c r="H582" i="34"/>
  <c r="H583" i="34"/>
  <c r="H584" i="34"/>
  <c r="H585" i="34"/>
  <c r="H586" i="34"/>
  <c r="H587" i="34"/>
  <c r="H588" i="34"/>
  <c r="H589" i="34"/>
  <c r="H590" i="34"/>
  <c r="H591" i="34"/>
  <c r="H592" i="34"/>
  <c r="H593" i="34"/>
  <c r="H594" i="34"/>
  <c r="H595" i="34"/>
  <c r="H596" i="34"/>
  <c r="H597" i="34"/>
  <c r="H598" i="34"/>
  <c r="H599" i="34"/>
  <c r="H600" i="34"/>
  <c r="H601" i="34"/>
  <c r="H602" i="34"/>
  <c r="H603" i="34"/>
  <c r="H604" i="34"/>
  <c r="H551" i="34"/>
  <c r="H605" i="34"/>
  <c r="H606" i="34"/>
  <c r="H607" i="34"/>
  <c r="H608" i="34"/>
  <c r="H609" i="34"/>
  <c r="H610" i="34"/>
  <c r="H611" i="34"/>
  <c r="H612" i="34"/>
  <c r="H613" i="34"/>
  <c r="H614" i="34"/>
  <c r="H615" i="34"/>
  <c r="H616" i="34"/>
  <c r="H617" i="34"/>
  <c r="H618" i="34"/>
  <c r="H619" i="34"/>
  <c r="H620" i="34"/>
  <c r="H621" i="34"/>
  <c r="H622" i="34"/>
  <c r="H623" i="34"/>
  <c r="H624" i="34"/>
  <c r="H625" i="34"/>
  <c r="H626" i="34"/>
  <c r="H627" i="34"/>
  <c r="H628" i="34"/>
  <c r="H629" i="34"/>
  <c r="H630" i="34"/>
  <c r="H631" i="34"/>
  <c r="H632" i="34"/>
  <c r="H633" i="34"/>
  <c r="H634" i="34"/>
  <c r="H635" i="34"/>
  <c r="H552" i="34"/>
  <c r="H636" i="34"/>
  <c r="H637" i="34"/>
  <c r="H638" i="34"/>
  <c r="H639" i="34"/>
  <c r="H640" i="34"/>
  <c r="H641" i="34"/>
  <c r="H642" i="34"/>
  <c r="H643" i="34"/>
  <c r="H644" i="34"/>
  <c r="H645" i="34"/>
  <c r="H646" i="34"/>
  <c r="H647" i="34"/>
  <c r="H648" i="34"/>
  <c r="H649" i="34"/>
  <c r="H650" i="34"/>
  <c r="H651" i="34"/>
  <c r="H652" i="34"/>
  <c r="H653" i="34"/>
  <c r="H654" i="34"/>
  <c r="H655" i="34"/>
  <c r="H656" i="34"/>
  <c r="H657" i="34"/>
  <c r="H658" i="34"/>
  <c r="H659" i="34"/>
  <c r="H660" i="34"/>
  <c r="H661" i="34"/>
  <c r="H662" i="34"/>
  <c r="H663" i="34"/>
  <c r="H664" i="34"/>
  <c r="H665" i="34"/>
  <c r="H666" i="34"/>
  <c r="H667" i="34"/>
  <c r="H668" i="34"/>
  <c r="H669" i="34"/>
  <c r="H670" i="34"/>
  <c r="H671" i="34"/>
  <c r="H672" i="34"/>
  <c r="H673" i="34"/>
  <c r="H674" i="34"/>
  <c r="H675" i="34"/>
  <c r="H676" i="34"/>
  <c r="H677" i="34"/>
  <c r="H678" i="34"/>
  <c r="H679" i="34"/>
  <c r="H680" i="34"/>
  <c r="H681" i="34"/>
  <c r="H682" i="34"/>
  <c r="H683" i="34"/>
  <c r="H684" i="34"/>
  <c r="H685" i="34"/>
  <c r="H686" i="34"/>
  <c r="H687" i="34"/>
  <c r="H688" i="34"/>
  <c r="H689" i="34"/>
  <c r="H690" i="34"/>
  <c r="H691" i="34"/>
  <c r="H692" i="34"/>
  <c r="H693" i="34"/>
  <c r="H694" i="34"/>
  <c r="H695" i="34"/>
  <c r="H696" i="34"/>
  <c r="H697" i="34"/>
  <c r="H698" i="34"/>
  <c r="H699" i="34"/>
  <c r="H700" i="34"/>
  <c r="H701" i="34"/>
  <c r="H702" i="34"/>
  <c r="H703" i="34"/>
  <c r="H704" i="34"/>
  <c r="H705" i="34"/>
  <c r="H706" i="34"/>
  <c r="H707" i="34"/>
  <c r="H708" i="34"/>
  <c r="H709" i="34"/>
  <c r="H710" i="34"/>
  <c r="H711" i="34"/>
  <c r="H712" i="34"/>
  <c r="H713" i="34"/>
  <c r="H714" i="34"/>
  <c r="H715" i="34"/>
  <c r="H716" i="34"/>
  <c r="H717" i="34"/>
  <c r="H718" i="34"/>
  <c r="H3" i="34"/>
  <c r="H4" i="34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H56" i="34"/>
  <c r="H57" i="34"/>
  <c r="H58" i="34"/>
  <c r="H59" i="34"/>
  <c r="H60" i="34"/>
  <c r="H61" i="34"/>
  <c r="H62" i="34"/>
  <c r="H63" i="34"/>
  <c r="H64" i="34"/>
  <c r="H65" i="34"/>
  <c r="H66" i="34"/>
  <c r="H67" i="34"/>
  <c r="H68" i="34"/>
  <c r="H69" i="34"/>
  <c r="H70" i="34"/>
  <c r="H71" i="34"/>
  <c r="H72" i="34"/>
  <c r="H73" i="34"/>
  <c r="H74" i="34"/>
  <c r="H75" i="34"/>
  <c r="H76" i="34"/>
  <c r="H77" i="34"/>
  <c r="H78" i="34"/>
  <c r="H79" i="34"/>
  <c r="H80" i="34"/>
  <c r="H81" i="34"/>
  <c r="H82" i="34"/>
  <c r="H83" i="34"/>
  <c r="H84" i="34"/>
  <c r="H85" i="34"/>
  <c r="H86" i="34"/>
  <c r="H87" i="34"/>
  <c r="H88" i="34"/>
  <c r="H89" i="34"/>
  <c r="H90" i="34"/>
  <c r="H91" i="34"/>
  <c r="H92" i="34"/>
  <c r="H93" i="34"/>
  <c r="H94" i="34"/>
  <c r="H95" i="34"/>
  <c r="H96" i="34"/>
  <c r="H97" i="34"/>
  <c r="H98" i="34"/>
  <c r="H99" i="34"/>
  <c r="H100" i="34"/>
  <c r="H101" i="34"/>
  <c r="H102" i="34"/>
  <c r="H103" i="34"/>
  <c r="H104" i="34"/>
  <c r="H105" i="34"/>
  <c r="H106" i="34"/>
  <c r="H107" i="34"/>
  <c r="H108" i="34"/>
  <c r="H109" i="34"/>
  <c r="H110" i="34"/>
  <c r="H111" i="34"/>
  <c r="H112" i="34"/>
  <c r="H113" i="34"/>
  <c r="H114" i="34"/>
  <c r="H115" i="34"/>
  <c r="H116" i="34"/>
  <c r="H117" i="34"/>
  <c r="H118" i="34"/>
  <c r="H119" i="34"/>
  <c r="H120" i="34"/>
  <c r="H121" i="34"/>
  <c r="H122" i="34"/>
  <c r="H123" i="34"/>
  <c r="H124" i="34"/>
  <c r="H125" i="34"/>
  <c r="H126" i="34"/>
  <c r="H127" i="34"/>
  <c r="H128" i="34"/>
  <c r="H129" i="34"/>
  <c r="H130" i="34"/>
  <c r="H131" i="34"/>
  <c r="H132" i="34"/>
  <c r="H133" i="34"/>
  <c r="H134" i="34"/>
  <c r="H135" i="34"/>
  <c r="H136" i="34"/>
  <c r="H137" i="34"/>
  <c r="H138" i="34"/>
  <c r="H139" i="34"/>
  <c r="H140" i="34"/>
  <c r="H141" i="34"/>
  <c r="H142" i="34"/>
  <c r="H331" i="34"/>
  <c r="H332" i="34"/>
  <c r="H333" i="34"/>
  <c r="H334" i="34"/>
  <c r="H335" i="34"/>
  <c r="H336" i="34"/>
  <c r="H337" i="34"/>
  <c r="H338" i="34"/>
  <c r="H339" i="34"/>
  <c r="H340" i="34"/>
  <c r="H341" i="34"/>
  <c r="H342" i="34"/>
  <c r="H343" i="34"/>
  <c r="H344" i="34"/>
  <c r="H345" i="34"/>
  <c r="H346" i="34"/>
  <c r="H347" i="34"/>
  <c r="H348" i="34"/>
  <c r="H349" i="34"/>
  <c r="H350" i="34"/>
  <c r="H351" i="34"/>
  <c r="H352" i="34"/>
  <c r="H353" i="34"/>
  <c r="H354" i="34"/>
  <c r="H355" i="34"/>
  <c r="H356" i="34"/>
  <c r="H357" i="34"/>
  <c r="H358" i="34"/>
  <c r="H359" i="34"/>
  <c r="H360" i="34"/>
  <c r="H361" i="34"/>
  <c r="H362" i="34"/>
  <c r="H363" i="34"/>
  <c r="H364" i="34"/>
  <c r="H365" i="34"/>
  <c r="H366" i="34"/>
  <c r="H367" i="34"/>
  <c r="H368" i="34"/>
  <c r="H369" i="34"/>
  <c r="H370" i="34"/>
  <c r="H371" i="34"/>
  <c r="H372" i="34"/>
  <c r="H373" i="34"/>
  <c r="H374" i="34"/>
  <c r="H375" i="34"/>
  <c r="H376" i="34"/>
  <c r="H377" i="34"/>
  <c r="H378" i="34"/>
  <c r="H379" i="34"/>
  <c r="H380" i="34"/>
  <c r="H381" i="34"/>
  <c r="H382" i="34"/>
  <c r="H383" i="34"/>
  <c r="H384" i="34"/>
  <c r="H385" i="34"/>
  <c r="H386" i="34"/>
  <c r="H387" i="34"/>
  <c r="H388" i="34"/>
  <c r="H389" i="34"/>
  <c r="H390" i="34"/>
  <c r="H391" i="34"/>
  <c r="H392" i="34"/>
  <c r="H393" i="34"/>
  <c r="H394" i="34"/>
  <c r="H395" i="34"/>
  <c r="H396" i="34"/>
  <c r="H397" i="34"/>
  <c r="H398" i="34"/>
  <c r="H399" i="34"/>
  <c r="H400" i="34"/>
  <c r="H401" i="34"/>
  <c r="H402" i="34"/>
  <c r="H403" i="34"/>
  <c r="H404" i="34"/>
  <c r="H405" i="34"/>
  <c r="H406" i="34"/>
  <c r="H407" i="34"/>
  <c r="H408" i="34"/>
  <c r="H409" i="34"/>
  <c r="H410" i="34"/>
  <c r="H411" i="34"/>
  <c r="H412" i="34"/>
  <c r="H413" i="34"/>
  <c r="H414" i="34"/>
  <c r="H415" i="34"/>
  <c r="H416" i="34"/>
  <c r="H417" i="34"/>
  <c r="H418" i="34"/>
  <c r="H419" i="34"/>
  <c r="H420" i="34"/>
  <c r="H421" i="34"/>
  <c r="H422" i="34"/>
  <c r="H423" i="34"/>
  <c r="H424" i="34"/>
  <c r="H425" i="34"/>
  <c r="H426" i="34"/>
  <c r="H427" i="34"/>
  <c r="H428" i="34"/>
  <c r="H429" i="34"/>
  <c r="H430" i="34"/>
  <c r="H431" i="34"/>
  <c r="H432" i="34"/>
  <c r="H433" i="34"/>
  <c r="H434" i="34"/>
  <c r="H435" i="34"/>
  <c r="H436" i="34"/>
  <c r="H437" i="34"/>
  <c r="H438" i="34"/>
  <c r="H439" i="34"/>
  <c r="H440" i="34"/>
  <c r="H441" i="34"/>
  <c r="H442" i="34"/>
  <c r="H443" i="34"/>
  <c r="H444" i="34"/>
  <c r="H445" i="34"/>
  <c r="H446" i="34"/>
  <c r="H447" i="34"/>
  <c r="H448" i="34"/>
  <c r="H449" i="34"/>
  <c r="H450" i="34"/>
  <c r="H451" i="34"/>
  <c r="H452" i="34"/>
  <c r="H453" i="34"/>
  <c r="H454" i="34"/>
  <c r="H455" i="34"/>
  <c r="H456" i="34"/>
  <c r="H457" i="34"/>
  <c r="H458" i="34"/>
  <c r="H459" i="34"/>
  <c r="H460" i="34"/>
  <c r="H461" i="34"/>
  <c r="H462" i="34"/>
  <c r="H463" i="34"/>
  <c r="H464" i="34"/>
  <c r="H465" i="34"/>
  <c r="H466" i="34"/>
  <c r="H467" i="34"/>
  <c r="H468" i="34"/>
  <c r="H469" i="34"/>
  <c r="H470" i="34"/>
  <c r="H471" i="34"/>
  <c r="H472" i="34"/>
  <c r="H473" i="34"/>
  <c r="H474" i="34"/>
  <c r="H475" i="34"/>
  <c r="H476" i="34"/>
  <c r="H477" i="34"/>
  <c r="H478" i="34"/>
  <c r="H479" i="34"/>
  <c r="H480" i="34"/>
  <c r="H481" i="34"/>
  <c r="H482" i="34"/>
  <c r="H483" i="34"/>
  <c r="H484" i="34"/>
  <c r="H485" i="34"/>
  <c r="H728" i="34"/>
  <c r="H729" i="34"/>
  <c r="H730" i="34"/>
  <c r="H731" i="34"/>
  <c r="H732" i="34"/>
  <c r="H733" i="34"/>
  <c r="H734" i="34"/>
  <c r="H735" i="34"/>
  <c r="H736" i="34"/>
  <c r="H737" i="34"/>
  <c r="H738" i="34"/>
  <c r="H739" i="34"/>
  <c r="H740" i="34"/>
  <c r="H741" i="34"/>
  <c r="H742" i="34"/>
  <c r="H743" i="34"/>
  <c r="H744" i="34"/>
  <c r="H745" i="34"/>
  <c r="H746" i="34"/>
  <c r="H747" i="34"/>
  <c r="H748" i="34"/>
  <c r="H749" i="34"/>
  <c r="H750" i="34"/>
  <c r="H751" i="34"/>
  <c r="H752" i="34"/>
  <c r="H753" i="34"/>
  <c r="H754" i="34"/>
  <c r="H755" i="34"/>
  <c r="H756" i="34"/>
  <c r="H757" i="34"/>
  <c r="H758" i="34"/>
  <c r="H759" i="34"/>
  <c r="H760" i="34"/>
  <c r="H761" i="34"/>
  <c r="H762" i="34"/>
  <c r="H763" i="34"/>
  <c r="H764" i="34"/>
  <c r="H765" i="34"/>
  <c r="H766" i="34"/>
  <c r="H767" i="34"/>
  <c r="H768" i="34"/>
  <c r="H769" i="34"/>
  <c r="H770" i="34"/>
  <c r="H771" i="34"/>
  <c r="H772" i="34"/>
  <c r="H773" i="34"/>
  <c r="H774" i="34"/>
  <c r="H775" i="34"/>
  <c r="H776" i="34"/>
  <c r="H777" i="34"/>
  <c r="H778" i="34"/>
  <c r="H779" i="34"/>
  <c r="H780" i="34"/>
  <c r="H781" i="34"/>
  <c r="H782" i="34"/>
  <c r="H783" i="34"/>
  <c r="H784" i="34"/>
  <c r="H785" i="34"/>
  <c r="H786" i="34"/>
  <c r="H787" i="34"/>
  <c r="H788" i="34"/>
  <c r="H789" i="34"/>
  <c r="H790" i="34"/>
  <c r="H791" i="34"/>
  <c r="H792" i="34"/>
  <c r="H793" i="34"/>
  <c r="H794" i="34"/>
  <c r="H795" i="34"/>
  <c r="H796" i="34"/>
  <c r="H797" i="34"/>
  <c r="H798" i="34"/>
  <c r="H799" i="34"/>
  <c r="H800" i="34"/>
  <c r="H801" i="34"/>
  <c r="H802" i="34"/>
  <c r="H803" i="34"/>
  <c r="H804" i="34"/>
  <c r="H805" i="34"/>
  <c r="H806" i="34"/>
  <c r="H807" i="34"/>
  <c r="H808" i="34"/>
  <c r="H809" i="34"/>
  <c r="H810" i="34"/>
  <c r="H811" i="34"/>
  <c r="H812" i="34"/>
  <c r="H813" i="34"/>
  <c r="H814" i="34"/>
  <c r="H815" i="34"/>
  <c r="H816" i="34"/>
  <c r="H817" i="34"/>
  <c r="H818" i="34"/>
  <c r="H819" i="34"/>
  <c r="H820" i="34"/>
  <c r="H821" i="34"/>
  <c r="H822" i="34"/>
  <c r="H823" i="34"/>
  <c r="H824" i="34"/>
  <c r="H825" i="34"/>
  <c r="H826" i="34"/>
  <c r="H827" i="34"/>
  <c r="H828" i="34"/>
  <c r="H829" i="34"/>
  <c r="H830" i="34"/>
  <c r="H831" i="34"/>
  <c r="H832" i="34"/>
  <c r="H833" i="34"/>
  <c r="H834" i="34"/>
  <c r="H835" i="34"/>
  <c r="H836" i="34"/>
  <c r="H837" i="34"/>
  <c r="H838" i="34"/>
  <c r="H839" i="34"/>
  <c r="H840" i="34"/>
  <c r="H841" i="34"/>
  <c r="H842" i="34"/>
  <c r="H843" i="34"/>
  <c r="H844" i="34"/>
  <c r="H845" i="34"/>
  <c r="H846" i="34"/>
  <c r="H847" i="34"/>
  <c r="H848" i="34"/>
  <c r="H849" i="34"/>
  <c r="H850" i="34"/>
  <c r="H851" i="34"/>
  <c r="H852" i="34"/>
  <c r="H853" i="34"/>
  <c r="H854" i="34"/>
  <c r="H855" i="34"/>
  <c r="H856" i="34"/>
  <c r="H857" i="34"/>
  <c r="H858" i="34"/>
  <c r="H859" i="34"/>
  <c r="H860" i="34"/>
  <c r="H861" i="34"/>
  <c r="H862" i="34"/>
  <c r="H863" i="34"/>
  <c r="H864" i="34"/>
  <c r="H865" i="34"/>
  <c r="H866" i="34"/>
  <c r="H867" i="34"/>
  <c r="H868" i="34"/>
  <c r="H869" i="34"/>
  <c r="H870" i="34"/>
  <c r="H871" i="34"/>
  <c r="H872" i="34"/>
  <c r="H873" i="34"/>
  <c r="H874" i="34"/>
  <c r="H875" i="34"/>
  <c r="H876" i="34"/>
  <c r="H877" i="34"/>
  <c r="H878" i="34"/>
  <c r="H879" i="34"/>
  <c r="H880" i="34"/>
  <c r="H881" i="34"/>
  <c r="H882" i="34"/>
  <c r="H883" i="34"/>
  <c r="H884" i="34"/>
  <c r="H885" i="34"/>
  <c r="H886" i="34"/>
  <c r="H887" i="34"/>
  <c r="H888" i="34"/>
  <c r="H889" i="34"/>
  <c r="H890" i="34"/>
  <c r="H891" i="34"/>
  <c r="H892" i="34"/>
  <c r="H893" i="34"/>
  <c r="H894" i="34"/>
  <c r="H895" i="34"/>
  <c r="H896" i="34"/>
  <c r="H897" i="34"/>
  <c r="H898" i="34"/>
  <c r="H899" i="34"/>
  <c r="H900" i="34"/>
  <c r="H901" i="34"/>
  <c r="H902" i="34"/>
  <c r="H903" i="34"/>
  <c r="H904" i="34"/>
  <c r="H905" i="34"/>
  <c r="H906" i="34"/>
  <c r="H907" i="34"/>
  <c r="H908" i="34"/>
  <c r="H909" i="34"/>
  <c r="H910" i="34"/>
  <c r="H911" i="34"/>
  <c r="H912" i="34"/>
  <c r="H913" i="34"/>
  <c r="H914" i="34"/>
  <c r="H915" i="34"/>
  <c r="H916" i="34"/>
  <c r="H917" i="34"/>
  <c r="H918" i="34"/>
  <c r="H919" i="34"/>
  <c r="H920" i="34"/>
  <c r="H921" i="34"/>
  <c r="H922" i="34"/>
  <c r="H923" i="34"/>
  <c r="H924" i="34"/>
  <c r="H925" i="34"/>
  <c r="H926" i="34"/>
  <c r="H927" i="34"/>
  <c r="H928" i="34"/>
  <c r="H929" i="34"/>
  <c r="H930" i="34"/>
  <c r="H931" i="34"/>
  <c r="H932" i="34"/>
  <c r="H933" i="34"/>
  <c r="H934" i="34"/>
  <c r="H935" i="34"/>
  <c r="H936" i="34"/>
  <c r="H937" i="34"/>
  <c r="H938" i="34"/>
  <c r="H939" i="34"/>
  <c r="H940" i="34"/>
  <c r="H941" i="34"/>
  <c r="H942" i="34"/>
  <c r="H943" i="34"/>
  <c r="H944" i="34"/>
  <c r="H945" i="34"/>
  <c r="H946" i="34"/>
  <c r="H947" i="34"/>
  <c r="H948" i="34"/>
  <c r="H949" i="34"/>
  <c r="H950" i="34"/>
  <c r="H951" i="34"/>
  <c r="H952" i="34"/>
  <c r="H953" i="34"/>
  <c r="H954" i="34"/>
  <c r="H955" i="34"/>
  <c r="H956" i="34"/>
  <c r="H957" i="34"/>
  <c r="H958" i="34"/>
  <c r="H959" i="34"/>
  <c r="H960" i="34"/>
  <c r="H961" i="34"/>
  <c r="H962" i="34"/>
  <c r="H963" i="34"/>
  <c r="H964" i="34"/>
  <c r="H965" i="34"/>
  <c r="H966" i="34"/>
  <c r="H967" i="34"/>
  <c r="H968" i="34"/>
  <c r="H969" i="34"/>
  <c r="H970" i="34"/>
  <c r="H971" i="34"/>
  <c r="H972" i="34"/>
  <c r="H973" i="34"/>
  <c r="H974" i="34"/>
  <c r="H975" i="34"/>
  <c r="H976" i="34"/>
  <c r="H977" i="34"/>
  <c r="H978" i="34"/>
  <c r="H979" i="34"/>
  <c r="H980" i="34"/>
  <c r="H981" i="34"/>
  <c r="H982" i="34"/>
  <c r="H983" i="34"/>
  <c r="H984" i="34"/>
  <c r="H38" i="33"/>
  <c r="H2" i="33"/>
  <c r="H19" i="33"/>
  <c r="H20" i="33"/>
  <c r="H54" i="33"/>
  <c r="H55" i="33"/>
  <c r="H39" i="33"/>
  <c r="H79" i="33"/>
  <c r="H36" i="33"/>
  <c r="H37" i="33"/>
  <c r="H3" i="33"/>
  <c r="H4" i="33"/>
  <c r="H5" i="33"/>
  <c r="H6" i="33"/>
  <c r="H7" i="33"/>
  <c r="H8" i="33"/>
  <c r="H9" i="33"/>
  <c r="H10" i="33"/>
  <c r="H11" i="33"/>
  <c r="H12" i="33"/>
  <c r="H13" i="33"/>
  <c r="H14" i="33"/>
  <c r="H21" i="33"/>
  <c r="H22" i="33"/>
  <c r="H23" i="33"/>
  <c r="H24" i="33"/>
  <c r="H25" i="33"/>
  <c r="H26" i="33"/>
  <c r="H27" i="33"/>
  <c r="H28" i="33"/>
  <c r="H29" i="33"/>
  <c r="H30" i="33"/>
  <c r="H31" i="33"/>
  <c r="H32" i="33"/>
  <c r="H33" i="33"/>
  <c r="H34" i="33"/>
  <c r="H3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15" i="33"/>
  <c r="H16" i="33"/>
  <c r="H17" i="33"/>
  <c r="H18" i="33"/>
  <c r="H85" i="32"/>
  <c r="H86" i="32"/>
  <c r="H87" i="32"/>
  <c r="H88" i="32"/>
  <c r="H89" i="32"/>
  <c r="H2" i="32"/>
  <c r="H3" i="32"/>
  <c r="H4" i="32"/>
  <c r="H5" i="32"/>
  <c r="H6" i="32"/>
  <c r="H7" i="32"/>
  <c r="H8" i="32"/>
  <c r="H9" i="32"/>
  <c r="H10" i="32"/>
  <c r="H11" i="32"/>
  <c r="H12" i="32"/>
  <c r="H90" i="32"/>
  <c r="H91" i="32"/>
  <c r="H92" i="32"/>
  <c r="H93" i="32"/>
  <c r="H94" i="32"/>
  <c r="H95" i="32"/>
  <c r="H96" i="32"/>
  <c r="H97" i="32"/>
  <c r="H98" i="32"/>
  <c r="H99" i="32"/>
  <c r="H100" i="32"/>
  <c r="H101" i="32"/>
  <c r="H102" i="32"/>
  <c r="H103" i="32"/>
  <c r="H104" i="32"/>
  <c r="H105" i="32"/>
  <c r="H106" i="32"/>
  <c r="H107" i="32"/>
  <c r="H108" i="32"/>
  <c r="H109" i="32"/>
  <c r="H110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1065" i="34" l="1"/>
  <c r="K2" i="34" s="1"/>
  <c r="C5" i="35" s="1"/>
  <c r="H111" i="32"/>
  <c r="K2" i="32" s="1"/>
  <c r="C3" i="35" s="1"/>
  <c r="H95" i="33"/>
  <c r="K2" i="33" s="1"/>
  <c r="C4" i="35" s="1"/>
  <c r="B1065" i="34"/>
  <c r="E1065" i="34"/>
  <c r="F1065" i="34"/>
  <c r="B5" i="35" s="1"/>
  <c r="B95" i="33"/>
  <c r="E95" i="33"/>
  <c r="F95" i="33"/>
  <c r="B4" i="35" s="1"/>
  <c r="B111" i="32"/>
  <c r="E111" i="32"/>
  <c r="F111" i="32"/>
  <c r="B3" i="35" s="1"/>
  <c r="B6" i="35" l="1"/>
  <c r="F3" i="35" l="1"/>
</calcChain>
</file>

<file path=xl/sharedStrings.xml><?xml version="1.0" encoding="utf-8"?>
<sst xmlns="http://schemas.openxmlformats.org/spreadsheetml/2006/main" count="5111" uniqueCount="1336">
  <si>
    <t>CAP</t>
  </si>
  <si>
    <t>DESTINAZIONE TARIFFARIA</t>
  </si>
  <si>
    <t>Regione</t>
  </si>
  <si>
    <t>Provincia</t>
  </si>
  <si>
    <t>00010</t>
  </si>
  <si>
    <t>EU</t>
  </si>
  <si>
    <t>LAZIO</t>
  </si>
  <si>
    <t>ROMA</t>
  </si>
  <si>
    <t>00011</t>
  </si>
  <si>
    <t>00012</t>
  </si>
  <si>
    <t>00013</t>
  </si>
  <si>
    <t>00015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</si>
  <si>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</si>
  <si>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</si>
  <si>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</si>
  <si>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</si>
  <si>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</si>
  <si>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</si>
  <si>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</si>
  <si>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</si>
  <si>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</si>
  <si>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</si>
  <si>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</si>
  <si>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</si>
  <si>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</si>
  <si>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</si>
  <si>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</si>
  <si>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</si>
  <si>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</si>
  <si>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</si>
  <si>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</si>
  <si>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</si>
  <si>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</si>
  <si>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</si>
  <si>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</si>
  <si>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</si>
  <si>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</si>
  <si>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</si>
  <si>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</si>
  <si>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</si>
  <si>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</si>
  <si>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</si>
  <si>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</si>
  <si>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</si>
  <si>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</si>
  <si>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00051</t>
  </si>
  <si>
    <t>00052</t>
  </si>
  <si>
    <t>00053</t>
  </si>
  <si>
    <t>00054</t>
  </si>
  <si>
    <t>00055</t>
  </si>
  <si>
    <t>00058</t>
  </si>
  <si>
    <t>00059</t>
  </si>
  <si>
    <t>00060</t>
  </si>
  <si>
    <t>00061</t>
  </si>
  <si>
    <t>00062</t>
  </si>
  <si>
    <t>00063</t>
  </si>
  <si>
    <t>00065</t>
  </si>
  <si>
    <t>00066</t>
  </si>
  <si>
    <t>00067</t>
  </si>
  <si>
    <t>00068</t>
  </si>
  <si>
    <t>00069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</si>
  <si>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</si>
  <si>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</si>
  <si>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</si>
  <si>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</si>
  <si>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</si>
  <si>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</si>
  <si>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</si>
  <si>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</si>
  <si>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</si>
  <si>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00118</t>
  </si>
  <si>
    <t>AM</t>
  </si>
  <si>
    <t>00119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</si>
  <si>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</si>
  <si>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</si>
  <si>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</si>
  <si>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</si>
  <si>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</si>
  <si>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</si>
  <si>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</si>
  <si>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</si>
  <si>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</si>
  <si>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</si>
  <si>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</si>
  <si>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</si>
  <si>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</si>
  <si>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</si>
  <si>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</si>
  <si>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</si>
  <si>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</si>
  <si>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</si>
  <si>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</si>
  <si>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</si>
  <si>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</si>
  <si>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</si>
  <si>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</si>
  <si>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</si>
  <si>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</si>
  <si>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</si>
  <si>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</si>
  <si>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</si>
  <si>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</si>
  <si>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</si>
  <si>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</si>
  <si>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</si>
  <si>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</si>
  <si>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</si>
  <si>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</si>
  <si>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</si>
  <si>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</si>
  <si>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</si>
  <si>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</si>
  <si>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</si>
  <si>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</si>
  <si>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</si>
  <si>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</si>
  <si>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</si>
  <si>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</si>
  <si>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</si>
  <si>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</si>
  <si>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</si>
  <si>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</si>
  <si>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</si>
  <si>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</si>
  <si>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</si>
  <si>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</si>
  <si>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</si>
  <si>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</si>
  <si>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</si>
  <si>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</si>
  <si>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</si>
  <si>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</si>
  <si>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</si>
  <si>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</si>
  <si>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</si>
  <si>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00191</t>
  </si>
  <si>
    <t>00192</t>
  </si>
  <si>
    <t>00193</t>
  </si>
  <si>
    <t>00195</t>
  </si>
  <si>
    <t>00196</t>
  </si>
  <si>
    <t>00197</t>
  </si>
  <si>
    <t>00198</t>
  </si>
  <si>
    <t>00199</t>
  </si>
  <si>
    <t>01010</t>
  </si>
  <si>
    <t>VITERBO</t>
  </si>
  <si>
    <t>01011</t>
  </si>
  <si>
    <t>01012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</si>
  <si>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</si>
  <si>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</si>
  <si>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</si>
  <si>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</si>
  <si>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</si>
  <si>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</si>
  <si>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</si>
  <si>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</si>
  <si>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</si>
  <si>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</si>
  <si>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</si>
  <si>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</si>
  <si>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</si>
  <si>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</si>
  <si>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</si>
  <si>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01030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</si>
  <si>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</si>
  <si>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</si>
  <si>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</si>
  <si>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</si>
  <si>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</si>
  <si>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</si>
  <si>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</si>
  <si>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</si>
  <si>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01100</t>
  </si>
  <si>
    <t>CP</t>
  </si>
  <si>
    <t>02010</t>
  </si>
  <si>
    <t>RIETI</t>
  </si>
  <si>
    <t>02011</t>
  </si>
  <si>
    <t>02012</t>
  </si>
  <si>
    <t>02013</t>
  </si>
  <si>
    <t>02014</t>
  </si>
  <si>
    <t>02015</t>
  </si>
  <si>
    <t>02016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</si>
  <si>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</si>
  <si>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</si>
  <si>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</si>
  <si>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</si>
  <si>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</si>
  <si>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</si>
  <si>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</si>
  <si>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</si>
  <si>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02026</t>
  </si>
  <si>
    <t>02030</t>
  </si>
  <si>
    <t>02031</t>
  </si>
  <si>
    <t>02032</t>
  </si>
  <si>
    <t>02033</t>
  </si>
  <si>
    <t>02034</t>
  </si>
  <si>
    <t>02035</t>
  </si>
  <si>
    <t>02037</t>
  </si>
  <si>
    <t>02038</t>
  </si>
  <si>
    <t>02039</t>
  </si>
  <si>
    <t>02040</t>
  </si>
  <si>
    <t>02041</t>
  </si>
  <si>
    <t>02042</t>
  </si>
  <si>
    <t>02043</t>
  </si>
  <si>
    <t>02044</t>
  </si>
  <si>
    <t>02045</t>
  </si>
  <si>
    <t>02046</t>
  </si>
  <si>
    <t>02047</t>
  </si>
  <si>
    <t>02048</t>
  </si>
  <si>
    <t>02049</t>
  </si>
  <si>
    <t>02100</t>
  </si>
  <si>
    <t>03010</t>
  </si>
  <si>
    <t>FROSINONE</t>
  </si>
  <si>
    <t>03011</t>
  </si>
  <si>
    <t>03012</t>
  </si>
  <si>
    <t>03013</t>
  </si>
  <si>
    <t>03014</t>
  </si>
  <si>
    <t>03016</t>
  </si>
  <si>
    <t>03017</t>
  </si>
  <si>
    <t>03018</t>
  </si>
  <si>
    <t>03019</t>
  </si>
  <si>
    <t>03020</t>
  </si>
  <si>
    <t>03021</t>
  </si>
  <si>
    <t>03022</t>
  </si>
  <si>
    <t>03023</t>
  </si>
  <si>
    <t>03024</t>
  </si>
  <si>
    <t>03025</t>
  </si>
  <si>
    <t>03026</t>
  </si>
  <si>
    <t>03027</t>
  </si>
  <si>
    <t>03028</t>
  </si>
  <si>
    <t>03029</t>
  </si>
  <si>
    <t>03030</t>
  </si>
  <si>
    <t>03031</t>
  </si>
  <si>
    <t>03032</t>
  </si>
  <si>
    <t>03033</t>
  </si>
  <si>
    <t>03034</t>
  </si>
  <si>
    <t>03035</t>
  </si>
  <si>
    <t>03036</t>
  </si>
  <si>
    <t>03037</t>
  </si>
  <si>
    <t>03038</t>
  </si>
  <si>
    <t>03039</t>
  </si>
  <si>
    <t>03040</t>
  </si>
  <si>
    <t>03041</t>
  </si>
  <si>
    <t>03042</t>
  </si>
  <si>
    <t>03043</t>
  </si>
  <si>
    <t>03044</t>
  </si>
  <si>
    <t>03045</t>
  </si>
  <si>
    <t>03046</t>
  </si>
  <si>
    <t>03047</t>
  </si>
  <si>
    <t>03048</t>
  </si>
  <si>
    <t>03049</t>
  </si>
  <si>
    <t>03100</t>
  </si>
  <si>
    <t>04010</t>
  </si>
  <si>
    <t>LATINA</t>
  </si>
  <si>
    <t>04011</t>
  </si>
  <si>
    <t>04012</t>
  </si>
  <si>
    <t>04013</t>
  </si>
  <si>
    <t>04014</t>
  </si>
  <si>
    <t>04015</t>
  </si>
  <si>
    <t>04016</t>
  </si>
  <si>
    <t>04017</t>
  </si>
  <si>
    <t>04018</t>
  </si>
  <si>
    <t>04019</t>
  </si>
  <si>
    <t>04020</t>
  </si>
  <si>
    <t>04021</t>
  </si>
  <si>
    <t>04022</t>
  </si>
  <si>
    <t>04023</t>
  </si>
  <si>
    <t>04024</t>
  </si>
  <si>
    <t>04025</t>
  </si>
  <si>
    <t>04026</t>
  </si>
  <si>
    <t>04027</t>
  </si>
  <si>
    <t>04028</t>
  </si>
  <si>
    <t>04029</t>
  </si>
  <si>
    <t>04100</t>
  </si>
  <si>
    <t>05010</t>
  </si>
  <si>
    <t>UMBRIA</t>
  </si>
  <si>
    <t>TERNI</t>
  </si>
  <si>
    <t>05011</t>
  </si>
  <si>
    <t>05012</t>
  </si>
  <si>
    <t>05013</t>
  </si>
  <si>
    <t>05014</t>
  </si>
  <si>
    <t>05015</t>
  </si>
  <si>
    <t>05016</t>
  </si>
  <si>
    <t>05017</t>
  </si>
  <si>
    <t>05018</t>
  </si>
  <si>
    <t>05020</t>
  </si>
  <si>
    <t>05021</t>
  </si>
  <si>
    <t>05022</t>
  </si>
  <si>
    <t>05023</t>
  </si>
  <si>
    <t>05024</t>
  </si>
  <si>
    <t>05025</t>
  </si>
  <si>
    <t>05026</t>
  </si>
  <si>
    <t>05028</t>
  </si>
  <si>
    <t>05029</t>
  </si>
  <si>
    <t>05030</t>
  </si>
  <si>
    <t>05031</t>
  </si>
  <si>
    <t>05032</t>
  </si>
  <si>
    <t>05034</t>
  </si>
  <si>
    <t>05035</t>
  </si>
  <si>
    <t>05039</t>
  </si>
  <si>
    <t>05100</t>
  </si>
  <si>
    <t>06010</t>
  </si>
  <si>
    <t>PERUGIA</t>
  </si>
  <si>
    <t>06012</t>
  </si>
  <si>
    <t>06014</t>
  </si>
  <si>
    <t>06016</t>
  </si>
  <si>
    <t>06018</t>
  </si>
  <si>
    <t>06019</t>
  </si>
  <si>
    <t>06021</t>
  </si>
  <si>
    <t>06022</t>
  </si>
  <si>
    <t>06023</t>
  </si>
  <si>
    <t>06024</t>
  </si>
  <si>
    <t>06025</t>
  </si>
  <si>
    <t>06026</t>
  </si>
  <si>
    <t>06027</t>
  </si>
  <si>
    <t>06028</t>
  </si>
  <si>
    <t>06029</t>
  </si>
  <si>
    <t>06030</t>
  </si>
  <si>
    <t>06031</t>
  </si>
  <si>
    <t>06033</t>
  </si>
  <si>
    <t>06034</t>
  </si>
  <si>
    <t>06035</t>
  </si>
  <si>
    <t>06036</t>
  </si>
  <si>
    <t>06038</t>
  </si>
  <si>
    <t>06039</t>
  </si>
  <si>
    <t>06040</t>
  </si>
  <si>
    <t>06041</t>
  </si>
  <si>
    <t>06042</t>
  </si>
  <si>
    <t>06043</t>
  </si>
  <si>
    <t>06044</t>
  </si>
  <si>
    <t>06045</t>
  </si>
  <si>
    <t>06046</t>
  </si>
  <si>
    <t>06047</t>
  </si>
  <si>
    <t>06049</t>
  </si>
  <si>
    <t>06050</t>
  </si>
  <si>
    <t>06051</t>
  </si>
  <si>
    <t>06053</t>
  </si>
  <si>
    <t>06054</t>
  </si>
  <si>
    <t>06055</t>
  </si>
  <si>
    <t>06056</t>
  </si>
  <si>
    <t>06057</t>
  </si>
  <si>
    <t>06059</t>
  </si>
  <si>
    <t>06060</t>
  </si>
  <si>
    <t>06061</t>
  </si>
  <si>
    <t>06062</t>
  </si>
  <si>
    <t>06063</t>
  </si>
  <si>
    <t>06064</t>
  </si>
  <si>
    <t>06065</t>
  </si>
  <si>
    <t>06066</t>
  </si>
  <si>
    <t>06068</t>
  </si>
  <si>
    <t>06069</t>
  </si>
  <si>
    <t>06072</t>
  </si>
  <si>
    <t>06073</t>
  </si>
  <si>
    <t>06081</t>
  </si>
  <si>
    <t>06083</t>
  </si>
  <si>
    <t>06084</t>
  </si>
  <si>
    <t>06089</t>
  </si>
  <si>
    <t>06121</t>
  </si>
  <si>
    <t>06122</t>
  </si>
  <si>
    <t>06123</t>
  </si>
  <si>
    <t>06124</t>
  </si>
  <si>
    <t>06125</t>
  </si>
  <si>
    <t>06126</t>
  </si>
  <si>
    <t>06127</t>
  </si>
  <si>
    <t>06128</t>
  </si>
  <si>
    <t>06129</t>
  </si>
  <si>
    <t>06131</t>
  </si>
  <si>
    <t>06132</t>
  </si>
  <si>
    <t>06133</t>
  </si>
  <si>
    <t>06134</t>
  </si>
  <si>
    <t>06135</t>
  </si>
  <si>
    <t>07010</t>
  </si>
  <si>
    <t>SARDEGNA</t>
  </si>
  <si>
    <t>SASSARI</t>
  </si>
  <si>
    <t>07011</t>
  </si>
  <si>
    <t>07012</t>
  </si>
  <si>
    <t>07013</t>
  </si>
  <si>
    <t>07014</t>
  </si>
  <si>
    <t>07015</t>
  </si>
  <si>
    <t>07016</t>
  </si>
  <si>
    <t>07017</t>
  </si>
  <si>
    <t>07018</t>
  </si>
  <si>
    <t>07019</t>
  </si>
  <si>
    <t>07020</t>
  </si>
  <si>
    <t>07021</t>
  </si>
  <si>
    <t>07022</t>
  </si>
  <si>
    <t>07023</t>
  </si>
  <si>
    <t>07024</t>
  </si>
  <si>
    <t>07025</t>
  </si>
  <si>
    <t>07026</t>
  </si>
  <si>
    <t>07027</t>
  </si>
  <si>
    <t>07028</t>
  </si>
  <si>
    <t>07029</t>
  </si>
  <si>
    <t>07030</t>
  </si>
  <si>
    <t>07031</t>
  </si>
  <si>
    <t>07032</t>
  </si>
  <si>
    <t>07033</t>
  </si>
  <si>
    <t>07034</t>
  </si>
  <si>
    <t>07035</t>
  </si>
  <si>
    <t>07036</t>
  </si>
  <si>
    <t>07037</t>
  </si>
  <si>
    <t>07038</t>
  </si>
  <si>
    <t>07039</t>
  </si>
  <si>
    <t>07040</t>
  </si>
  <si>
    <t>07041</t>
  </si>
  <si>
    <t>07043</t>
  </si>
  <si>
    <t>07044</t>
  </si>
  <si>
    <t>07045</t>
  </si>
  <si>
    <t>07046</t>
  </si>
  <si>
    <t>07047</t>
  </si>
  <si>
    <t>07048</t>
  </si>
  <si>
    <t>07049</t>
  </si>
  <si>
    <t>07051</t>
  </si>
  <si>
    <t>07052</t>
  </si>
  <si>
    <t>07100</t>
  </si>
  <si>
    <t>08010</t>
  </si>
  <si>
    <t>NUORO</t>
  </si>
  <si>
    <t>08011</t>
  </si>
  <si>
    <t>08012</t>
  </si>
  <si>
    <t>08015</t>
  </si>
  <si>
    <t>08016</t>
  </si>
  <si>
    <t>08017</t>
  </si>
  <si>
    <t>08018</t>
  </si>
  <si>
    <t>08020</t>
  </si>
  <si>
    <t>08021</t>
  </si>
  <si>
    <t>08022</t>
  </si>
  <si>
    <t>08023</t>
  </si>
  <si>
    <t>08024</t>
  </si>
  <si>
    <t>08025</t>
  </si>
  <si>
    <t>08026</t>
  </si>
  <si>
    <t>08027</t>
  </si>
  <si>
    <t>08028</t>
  </si>
  <si>
    <t>08029</t>
  </si>
  <si>
    <t>08030</t>
  </si>
  <si>
    <t>08031</t>
  </si>
  <si>
    <t>08032</t>
  </si>
  <si>
    <t>08036</t>
  </si>
  <si>
    <t>08038</t>
  </si>
  <si>
    <t>08039</t>
  </si>
  <si>
    <t>08040</t>
  </si>
  <si>
    <t>08042</t>
  </si>
  <si>
    <t>08044</t>
  </si>
  <si>
    <t>08045</t>
  </si>
  <si>
    <t>08046</t>
  </si>
  <si>
    <t>08047</t>
  </si>
  <si>
    <t>08048</t>
  </si>
  <si>
    <t>08049</t>
  </si>
  <si>
    <t>08100</t>
  </si>
  <si>
    <t>09010</t>
  </si>
  <si>
    <t>SUD SARDEGNA</t>
  </si>
  <si>
    <t>09011</t>
  </si>
  <si>
    <t>09012</t>
  </si>
  <si>
    <t>CAGLIARI</t>
  </si>
  <si>
    <t>09013</t>
  </si>
  <si>
    <t>09014</t>
  </si>
  <si>
    <t>09015</t>
  </si>
  <si>
    <t>09016</t>
  </si>
  <si>
    <t>09017</t>
  </si>
  <si>
    <t>09018</t>
  </si>
  <si>
    <t>09019</t>
  </si>
  <si>
    <t>09020</t>
  </si>
  <si>
    <t>09021</t>
  </si>
  <si>
    <t>09022</t>
  </si>
  <si>
    <t>09023</t>
  </si>
  <si>
    <t>09024</t>
  </si>
  <si>
    <t>09025</t>
  </si>
  <si>
    <t>09026</t>
  </si>
  <si>
    <t>09027</t>
  </si>
  <si>
    <t>09028</t>
  </si>
  <si>
    <t>09029</t>
  </si>
  <si>
    <t>09030</t>
  </si>
  <si>
    <t>09031</t>
  </si>
  <si>
    <t>09032</t>
  </si>
  <si>
    <t>09033</t>
  </si>
  <si>
    <t>09034</t>
  </si>
  <si>
    <t>09035</t>
  </si>
  <si>
    <t>09036</t>
  </si>
  <si>
    <t>09037</t>
  </si>
  <si>
    <t>09038</t>
  </si>
  <si>
    <t>09039</t>
  </si>
  <si>
    <t>09040</t>
  </si>
  <si>
    <t>09041</t>
  </si>
  <si>
    <t>09042</t>
  </si>
  <si>
    <t>09043</t>
  </si>
  <si>
    <t>09044</t>
  </si>
  <si>
    <t>09045</t>
  </si>
  <si>
    <t>09047</t>
  </si>
  <si>
    <t>09048</t>
  </si>
  <si>
    <t>09049</t>
  </si>
  <si>
    <t>09051</t>
  </si>
  <si>
    <t>09052</t>
  </si>
  <si>
    <t>09053</t>
  </si>
  <si>
    <t>09054</t>
  </si>
  <si>
    <t>09055</t>
  </si>
  <si>
    <t>09056</t>
  </si>
  <si>
    <t>09057</t>
  </si>
  <si>
    <t>09058</t>
  </si>
  <si>
    <t>09059</t>
  </si>
  <si>
    <t>09061</t>
  </si>
  <si>
    <t>09062</t>
  </si>
  <si>
    <t>09063</t>
  </si>
  <si>
    <t>09064</t>
  </si>
  <si>
    <t>09065</t>
  </si>
  <si>
    <t>09066</t>
  </si>
  <si>
    <t>09070</t>
  </si>
  <si>
    <t>ORISTANO</t>
  </si>
  <si>
    <t>09071</t>
  </si>
  <si>
    <t>09072</t>
  </si>
  <si>
    <t>09073</t>
  </si>
  <si>
    <t>09074</t>
  </si>
  <si>
    <t>09075</t>
  </si>
  <si>
    <t>09076</t>
  </si>
  <si>
    <t>09077</t>
  </si>
  <si>
    <t>09078</t>
  </si>
  <si>
    <t>09079</t>
  </si>
  <si>
    <t>09080</t>
  </si>
  <si>
    <t>09081</t>
  </si>
  <si>
    <t>09082</t>
  </si>
  <si>
    <t>09083</t>
  </si>
  <si>
    <t>09084</t>
  </si>
  <si>
    <t>09085</t>
  </si>
  <si>
    <t>09086</t>
  </si>
  <si>
    <t>09088</t>
  </si>
  <si>
    <t>09089</t>
  </si>
  <si>
    <t>09090</t>
  </si>
  <si>
    <t>09091</t>
  </si>
  <si>
    <t>09092</t>
  </si>
  <si>
    <t>09093</t>
  </si>
  <si>
    <t>09094</t>
  </si>
  <si>
    <t>09095</t>
  </si>
  <si>
    <t>09096</t>
  </si>
  <si>
    <t>09097</t>
  </si>
  <si>
    <t>09098</t>
  </si>
  <si>
    <t>09099</t>
  </si>
  <si>
    <t>09121</t>
  </si>
  <si>
    <t>09122</t>
  </si>
  <si>
    <t>09123</t>
  </si>
  <si>
    <t>09124</t>
  </si>
  <si>
    <t>09125</t>
  </si>
  <si>
    <t>09126</t>
  </si>
  <si>
    <t>09127</t>
  </si>
  <si>
    <t>09128</t>
  </si>
  <si>
    <t>09129</t>
  </si>
  <si>
    <t>09131</t>
  </si>
  <si>
    <t>09134</t>
  </si>
  <si>
    <t>09170</t>
  </si>
  <si>
    <t>50012</t>
  </si>
  <si>
    <t>TOSCANA</t>
  </si>
  <si>
    <t>FIRENZE</t>
  </si>
  <si>
    <t>50013</t>
  </si>
  <si>
    <t>50014</t>
  </si>
  <si>
    <t>50018</t>
  </si>
  <si>
    <t>50019</t>
  </si>
  <si>
    <t>50021</t>
  </si>
  <si>
    <t>50022</t>
  </si>
  <si>
    <t>50023</t>
  </si>
  <si>
    <t>50025</t>
  </si>
  <si>
    <t>50026</t>
  </si>
  <si>
    <t>50027</t>
  </si>
  <si>
    <t>50028</t>
  </si>
  <si>
    <t>50031</t>
  </si>
  <si>
    <t>50032</t>
  </si>
  <si>
    <t>50033</t>
  </si>
  <si>
    <t>50034</t>
  </si>
  <si>
    <t>50035</t>
  </si>
  <si>
    <t>50036</t>
  </si>
  <si>
    <t>50037</t>
  </si>
  <si>
    <t>50038</t>
  </si>
  <si>
    <t>50039</t>
  </si>
  <si>
    <t>50041</t>
  </si>
  <si>
    <t>50050</t>
  </si>
  <si>
    <t>50051</t>
  </si>
  <si>
    <t>50052</t>
  </si>
  <si>
    <t>50053</t>
  </si>
  <si>
    <t>50054</t>
  </si>
  <si>
    <t>50055</t>
  </si>
  <si>
    <t>50056</t>
  </si>
  <si>
    <t>50058</t>
  </si>
  <si>
    <t>50059</t>
  </si>
  <si>
    <t>50060</t>
  </si>
  <si>
    <t>50061</t>
  </si>
  <si>
    <t>50062</t>
  </si>
  <si>
    <t>50063</t>
  </si>
  <si>
    <t>50064</t>
  </si>
  <si>
    <t>50065</t>
  </si>
  <si>
    <t>50066</t>
  </si>
  <si>
    <t>50067</t>
  </si>
  <si>
    <t>50068</t>
  </si>
  <si>
    <t>50121</t>
  </si>
  <si>
    <t>50122</t>
  </si>
  <si>
    <t>50123</t>
  </si>
  <si>
    <t>50124</t>
  </si>
  <si>
    <t>50125</t>
  </si>
  <si>
    <t>50126</t>
  </si>
  <si>
    <t>50127</t>
  </si>
  <si>
    <t>50129</t>
  </si>
  <si>
    <t>50131</t>
  </si>
  <si>
    <t>50132</t>
  </si>
  <si>
    <t>50133</t>
  </si>
  <si>
    <t>50134</t>
  </si>
  <si>
    <t>50135</t>
  </si>
  <si>
    <t>50136</t>
  </si>
  <si>
    <t>50137</t>
  </si>
  <si>
    <t>50139</t>
  </si>
  <si>
    <t>50141</t>
  </si>
  <si>
    <t>50142</t>
  </si>
  <si>
    <t>50143</t>
  </si>
  <si>
    <t>50144</t>
  </si>
  <si>
    <t>50145</t>
  </si>
  <si>
    <t>51010</t>
  </si>
  <si>
    <t>PISTOIA</t>
  </si>
  <si>
    <t>51011</t>
  </si>
  <si>
    <t>51012</t>
  </si>
  <si>
    <t>51013</t>
  </si>
  <si>
    <t>51015</t>
  </si>
  <si>
    <t>51016</t>
  </si>
  <si>
    <t>51017</t>
  </si>
  <si>
    <t>51018</t>
  </si>
  <si>
    <t>51019</t>
  </si>
  <si>
    <t>51020</t>
  </si>
  <si>
    <t>51024</t>
  </si>
  <si>
    <t>51028</t>
  </si>
  <si>
    <t>51031</t>
  </si>
  <si>
    <t>51034</t>
  </si>
  <si>
    <t>51035</t>
  </si>
  <si>
    <t>51036</t>
  </si>
  <si>
    <t>51037</t>
  </si>
  <si>
    <t>51039</t>
  </si>
  <si>
    <t>51100</t>
  </si>
  <si>
    <t>52010</t>
  </si>
  <si>
    <t>AREZZO</t>
  </si>
  <si>
    <t>52011</t>
  </si>
  <si>
    <t>52014</t>
  </si>
  <si>
    <t>52015</t>
  </si>
  <si>
    <t>52016</t>
  </si>
  <si>
    <t>52017</t>
  </si>
  <si>
    <t>52018</t>
  </si>
  <si>
    <t>52019</t>
  </si>
  <si>
    <t>52020</t>
  </si>
  <si>
    <t>52021</t>
  </si>
  <si>
    <t>52022</t>
  </si>
  <si>
    <t>52024</t>
  </si>
  <si>
    <t>52025</t>
  </si>
  <si>
    <t>52026</t>
  </si>
  <si>
    <t>52027</t>
  </si>
  <si>
    <t>52028</t>
  </si>
  <si>
    <t>52029</t>
  </si>
  <si>
    <t>52031</t>
  </si>
  <si>
    <t>52032</t>
  </si>
  <si>
    <t>52033</t>
  </si>
  <si>
    <t>52035</t>
  </si>
  <si>
    <t>52036</t>
  </si>
  <si>
    <t>52037</t>
  </si>
  <si>
    <t>52038</t>
  </si>
  <si>
    <t>52041</t>
  </si>
  <si>
    <t>52043</t>
  </si>
  <si>
    <t>52044</t>
  </si>
  <si>
    <t>52045</t>
  </si>
  <si>
    <t>52046</t>
  </si>
  <si>
    <t>52047</t>
  </si>
  <si>
    <t>52048</t>
  </si>
  <si>
    <t>52100</t>
  </si>
  <si>
    <t>53011</t>
  </si>
  <si>
    <t>SIENA</t>
  </si>
  <si>
    <t>53012</t>
  </si>
  <si>
    <t>53013</t>
  </si>
  <si>
    <t>53014</t>
  </si>
  <si>
    <t>53015</t>
  </si>
  <si>
    <t>53016</t>
  </si>
  <si>
    <t>53017</t>
  </si>
  <si>
    <t>53018</t>
  </si>
  <si>
    <t>53019</t>
  </si>
  <si>
    <t>53020</t>
  </si>
  <si>
    <t>53021</t>
  </si>
  <si>
    <t>53022</t>
  </si>
  <si>
    <t>53023</t>
  </si>
  <si>
    <t>53024</t>
  </si>
  <si>
    <t>53025</t>
  </si>
  <si>
    <t>53026</t>
  </si>
  <si>
    <t>53027</t>
  </si>
  <si>
    <t>53030</t>
  </si>
  <si>
    <t>53031</t>
  </si>
  <si>
    <t>53034</t>
  </si>
  <si>
    <t>53035</t>
  </si>
  <si>
    <t>53036</t>
  </si>
  <si>
    <t>53037</t>
  </si>
  <si>
    <t>53040</t>
  </si>
  <si>
    <t>53041</t>
  </si>
  <si>
    <t>53042</t>
  </si>
  <si>
    <t>53043</t>
  </si>
  <si>
    <t>53045</t>
  </si>
  <si>
    <t>53047</t>
  </si>
  <si>
    <t>53048</t>
  </si>
  <si>
    <t>53049</t>
  </si>
  <si>
    <t>53100</t>
  </si>
  <si>
    <t>54010</t>
  </si>
  <si>
    <t>MASSA</t>
  </si>
  <si>
    <t>54011</t>
  </si>
  <si>
    <t>54012</t>
  </si>
  <si>
    <t>54013</t>
  </si>
  <si>
    <t>54014</t>
  </si>
  <si>
    <t>54015</t>
  </si>
  <si>
    <t>54016</t>
  </si>
  <si>
    <t>54021</t>
  </si>
  <si>
    <t>54023</t>
  </si>
  <si>
    <t>54026</t>
  </si>
  <si>
    <t>54027</t>
  </si>
  <si>
    <t>54028</t>
  </si>
  <si>
    <t>54029</t>
  </si>
  <si>
    <t>54033</t>
  </si>
  <si>
    <t>54035</t>
  </si>
  <si>
    <t>54038</t>
  </si>
  <si>
    <t>54100</t>
  </si>
  <si>
    <t>55010</t>
  </si>
  <si>
    <t>LUCCA</t>
  </si>
  <si>
    <t>55011</t>
  </si>
  <si>
    <t>55012</t>
  </si>
  <si>
    <t>55013</t>
  </si>
  <si>
    <t>55014</t>
  </si>
  <si>
    <t>55015</t>
  </si>
  <si>
    <t>55016</t>
  </si>
  <si>
    <t>55018</t>
  </si>
  <si>
    <t>55019</t>
  </si>
  <si>
    <t>55020</t>
  </si>
  <si>
    <t>55021</t>
  </si>
  <si>
    <t>55022</t>
  </si>
  <si>
    <t>55023</t>
  </si>
  <si>
    <t>55025</t>
  </si>
  <si>
    <t>55027</t>
  </si>
  <si>
    <t>55030</t>
  </si>
  <si>
    <t>55031</t>
  </si>
  <si>
    <t>55032</t>
  </si>
  <si>
    <t>55033</t>
  </si>
  <si>
    <t>55034</t>
  </si>
  <si>
    <t>55035</t>
  </si>
  <si>
    <t>55036</t>
  </si>
  <si>
    <t>55038</t>
  </si>
  <si>
    <t>55039</t>
  </si>
  <si>
    <t>55040</t>
  </si>
  <si>
    <t>55041</t>
  </si>
  <si>
    <t>55042</t>
  </si>
  <si>
    <t>55045</t>
  </si>
  <si>
    <t>55047</t>
  </si>
  <si>
    <t>55049</t>
  </si>
  <si>
    <t>55051</t>
  </si>
  <si>
    <t>55054</t>
  </si>
  <si>
    <t>55060</t>
  </si>
  <si>
    <t>55061</t>
  </si>
  <si>
    <t>55062</t>
  </si>
  <si>
    <t>55064</t>
  </si>
  <si>
    <t>55100</t>
  </si>
  <si>
    <t>56010</t>
  </si>
  <si>
    <t>PISA</t>
  </si>
  <si>
    <t>56011</t>
  </si>
  <si>
    <t>56012</t>
  </si>
  <si>
    <t>56017</t>
  </si>
  <si>
    <t>56019</t>
  </si>
  <si>
    <t>56020</t>
  </si>
  <si>
    <t>56021</t>
  </si>
  <si>
    <t>56022</t>
  </si>
  <si>
    <t>56023</t>
  </si>
  <si>
    <t>56024</t>
  </si>
  <si>
    <t>56025</t>
  </si>
  <si>
    <t>56028</t>
  </si>
  <si>
    <t>56029</t>
  </si>
  <si>
    <t>56030</t>
  </si>
  <si>
    <t>56031</t>
  </si>
  <si>
    <t>56032</t>
  </si>
  <si>
    <t>56033</t>
  </si>
  <si>
    <t>56034</t>
  </si>
  <si>
    <t>56035</t>
  </si>
  <si>
    <t>56036</t>
  </si>
  <si>
    <t>56037</t>
  </si>
  <si>
    <t>56038</t>
  </si>
  <si>
    <t>56040</t>
  </si>
  <si>
    <t>56041</t>
  </si>
  <si>
    <t>56042</t>
  </si>
  <si>
    <t>56043</t>
  </si>
  <si>
    <t>56044</t>
  </si>
  <si>
    <t>56045</t>
  </si>
  <si>
    <t>56046</t>
  </si>
  <si>
    <t>56048</t>
  </si>
  <si>
    <t>56121</t>
  </si>
  <si>
    <t>56122</t>
  </si>
  <si>
    <t>56123</t>
  </si>
  <si>
    <t>56124</t>
  </si>
  <si>
    <t>56125</t>
  </si>
  <si>
    <t>56126</t>
  </si>
  <si>
    <t>56127</t>
  </si>
  <si>
    <t>56128</t>
  </si>
  <si>
    <t>57014</t>
  </si>
  <si>
    <t>LIVORNO</t>
  </si>
  <si>
    <t>57016</t>
  </si>
  <si>
    <t>57017</t>
  </si>
  <si>
    <t>57020</t>
  </si>
  <si>
    <t>57021</t>
  </si>
  <si>
    <t>57022</t>
  </si>
  <si>
    <t>57023</t>
  </si>
  <si>
    <t>57025</t>
  </si>
  <si>
    <t>57027</t>
  </si>
  <si>
    <t>57028</t>
  </si>
  <si>
    <t>57030</t>
  </si>
  <si>
    <t>57031</t>
  </si>
  <si>
    <t>57032</t>
  </si>
  <si>
    <t>57033</t>
  </si>
  <si>
    <t>57034</t>
  </si>
  <si>
    <t>57036</t>
  </si>
  <si>
    <t>57037</t>
  </si>
  <si>
    <t>57038</t>
  </si>
  <si>
    <t>57121</t>
  </si>
  <si>
    <t>57122</t>
  </si>
  <si>
    <t>57123</t>
  </si>
  <si>
    <t>57124</t>
  </si>
  <si>
    <t>57125</t>
  </si>
  <si>
    <t>57126</t>
  </si>
  <si>
    <t>57127</t>
  </si>
  <si>
    <t>57128</t>
  </si>
  <si>
    <t>58010</t>
  </si>
  <si>
    <t>GROSSETO</t>
  </si>
  <si>
    <t>58011</t>
  </si>
  <si>
    <t>58012</t>
  </si>
  <si>
    <t>58014</t>
  </si>
  <si>
    <t>58015</t>
  </si>
  <si>
    <t>58017</t>
  </si>
  <si>
    <t>58018</t>
  </si>
  <si>
    <t>58019</t>
  </si>
  <si>
    <t>58020</t>
  </si>
  <si>
    <t>58022</t>
  </si>
  <si>
    <t>58023</t>
  </si>
  <si>
    <t>58024</t>
  </si>
  <si>
    <t>58025</t>
  </si>
  <si>
    <t>58026</t>
  </si>
  <si>
    <t>58027</t>
  </si>
  <si>
    <t>58031</t>
  </si>
  <si>
    <t>58033</t>
  </si>
  <si>
    <t>58034</t>
  </si>
  <si>
    <t>58036</t>
  </si>
  <si>
    <t>58037</t>
  </si>
  <si>
    <t>58038</t>
  </si>
  <si>
    <t>58042</t>
  </si>
  <si>
    <t>58043</t>
  </si>
  <si>
    <t>58044</t>
  </si>
  <si>
    <t>58045</t>
  </si>
  <si>
    <t>58051</t>
  </si>
  <si>
    <t>58053</t>
  </si>
  <si>
    <t>58054</t>
  </si>
  <si>
    <t>58055</t>
  </si>
  <si>
    <t>58100</t>
  </si>
  <si>
    <t>59011</t>
  </si>
  <si>
    <t>PRATO</t>
  </si>
  <si>
    <t>59013</t>
  </si>
  <si>
    <t>59015</t>
  </si>
  <si>
    <t>59016</t>
  </si>
  <si>
    <t>59021</t>
  </si>
  <si>
    <t>59024</t>
  </si>
  <si>
    <t>59025</t>
  </si>
  <si>
    <t>59026</t>
  </si>
  <si>
    <t>59100</t>
  </si>
  <si>
    <t>60010</t>
  </si>
  <si>
    <t>MARCHE</t>
  </si>
  <si>
    <t>ANCONA</t>
  </si>
  <si>
    <t>60011</t>
  </si>
  <si>
    <t>60012</t>
  </si>
  <si>
    <t>60013</t>
  </si>
  <si>
    <t>60015</t>
  </si>
  <si>
    <t>60018</t>
  </si>
  <si>
    <t>60019</t>
  </si>
  <si>
    <t>60020</t>
  </si>
  <si>
    <t>60021</t>
  </si>
  <si>
    <t>60022</t>
  </si>
  <si>
    <t>60024</t>
  </si>
  <si>
    <t>60025</t>
  </si>
  <si>
    <t>60026</t>
  </si>
  <si>
    <t>60027</t>
  </si>
  <si>
    <t>60030</t>
  </si>
  <si>
    <t>60031</t>
  </si>
  <si>
    <t>60033</t>
  </si>
  <si>
    <t>60034</t>
  </si>
  <si>
    <t>60035</t>
  </si>
  <si>
    <t>60036</t>
  </si>
  <si>
    <t>60037</t>
  </si>
  <si>
    <t>60038</t>
  </si>
  <si>
    <t>60039</t>
  </si>
  <si>
    <t>60040</t>
  </si>
  <si>
    <t>60041</t>
  </si>
  <si>
    <t>60043</t>
  </si>
  <si>
    <t>60044</t>
  </si>
  <si>
    <t>60048</t>
  </si>
  <si>
    <t>60121</t>
  </si>
  <si>
    <t>60122</t>
  </si>
  <si>
    <t>60123</t>
  </si>
  <si>
    <t>60124</t>
  </si>
  <si>
    <t>60125</t>
  </si>
  <si>
    <t>60126</t>
  </si>
  <si>
    <t>60127</t>
  </si>
  <si>
    <t>60128</t>
  </si>
  <si>
    <t>60129</t>
  </si>
  <si>
    <t>60131</t>
  </si>
  <si>
    <t>61010</t>
  </si>
  <si>
    <t>PESARO E URBINO</t>
  </si>
  <si>
    <t>61011</t>
  </si>
  <si>
    <t>61012</t>
  </si>
  <si>
    <t>61013</t>
  </si>
  <si>
    <t>61014</t>
  </si>
  <si>
    <t>61020</t>
  </si>
  <si>
    <t>61021</t>
  </si>
  <si>
    <t>61022</t>
  </si>
  <si>
    <t>61023</t>
  </si>
  <si>
    <t>61024</t>
  </si>
  <si>
    <t>61025</t>
  </si>
  <si>
    <t>61026</t>
  </si>
  <si>
    <t>61028</t>
  </si>
  <si>
    <t>61029</t>
  </si>
  <si>
    <t>61030</t>
  </si>
  <si>
    <t>61032</t>
  </si>
  <si>
    <t>61033</t>
  </si>
  <si>
    <t>61034</t>
  </si>
  <si>
    <t>61036</t>
  </si>
  <si>
    <t>61037</t>
  </si>
  <si>
    <t>61038</t>
  </si>
  <si>
    <t>61039</t>
  </si>
  <si>
    <t>61040</t>
  </si>
  <si>
    <t>61041</t>
  </si>
  <si>
    <t>61042</t>
  </si>
  <si>
    <t>61043</t>
  </si>
  <si>
    <t>61044</t>
  </si>
  <si>
    <t>61045</t>
  </si>
  <si>
    <t>61046</t>
  </si>
  <si>
    <t>61047</t>
  </si>
  <si>
    <t>61048</t>
  </si>
  <si>
    <t>61049</t>
  </si>
  <si>
    <t>61121</t>
  </si>
  <si>
    <t>61122</t>
  </si>
  <si>
    <t>62010</t>
  </si>
  <si>
    <t>MACERATA</t>
  </si>
  <si>
    <t>62011</t>
  </si>
  <si>
    <t>62012</t>
  </si>
  <si>
    <t>62014</t>
  </si>
  <si>
    <t>62015</t>
  </si>
  <si>
    <t>62017</t>
  </si>
  <si>
    <t>62018</t>
  </si>
  <si>
    <t>62019</t>
  </si>
  <si>
    <t>62020</t>
  </si>
  <si>
    <t>62021</t>
  </si>
  <si>
    <t>62022</t>
  </si>
  <si>
    <t>62024</t>
  </si>
  <si>
    <t>62025</t>
  </si>
  <si>
    <t>62026</t>
  </si>
  <si>
    <t>62027</t>
  </si>
  <si>
    <t>62028</t>
  </si>
  <si>
    <t>62029</t>
  </si>
  <si>
    <t>62031</t>
  </si>
  <si>
    <t>62032</t>
  </si>
  <si>
    <t>62034</t>
  </si>
  <si>
    <t>62035</t>
  </si>
  <si>
    <t>62036</t>
  </si>
  <si>
    <t>62038</t>
  </si>
  <si>
    <t>62039</t>
  </si>
  <si>
    <t>62100</t>
  </si>
  <si>
    <t>63061</t>
  </si>
  <si>
    <t>ASCOLI PICENO</t>
  </si>
  <si>
    <t>63062</t>
  </si>
  <si>
    <t>63063</t>
  </si>
  <si>
    <t>63064</t>
  </si>
  <si>
    <t>63065</t>
  </si>
  <si>
    <t>63066</t>
  </si>
  <si>
    <t>63067</t>
  </si>
  <si>
    <t>63068</t>
  </si>
  <si>
    <t>63069</t>
  </si>
  <si>
    <t>63071</t>
  </si>
  <si>
    <t>63072</t>
  </si>
  <si>
    <t>63073</t>
  </si>
  <si>
    <t>63074</t>
  </si>
  <si>
    <t>63075</t>
  </si>
  <si>
    <t>63076</t>
  </si>
  <si>
    <t>63077</t>
  </si>
  <si>
    <t>63078</t>
  </si>
  <si>
    <t>63079</t>
  </si>
  <si>
    <t>63081</t>
  </si>
  <si>
    <t>63082</t>
  </si>
  <si>
    <t>63083</t>
  </si>
  <si>
    <t>63084</t>
  </si>
  <si>
    <t>63085</t>
  </si>
  <si>
    <t>63086</t>
  </si>
  <si>
    <t>63087</t>
  </si>
  <si>
    <t>63088</t>
  </si>
  <si>
    <t>63091</t>
  </si>
  <si>
    <t>63092</t>
  </si>
  <si>
    <t>63093</t>
  </si>
  <si>
    <t>63094</t>
  </si>
  <si>
    <t>63095</t>
  </si>
  <si>
    <t>63096</t>
  </si>
  <si>
    <t>63100</t>
  </si>
  <si>
    <t>63811</t>
  </si>
  <si>
    <t>FERMO</t>
  </si>
  <si>
    <t>63812</t>
  </si>
  <si>
    <t>63813</t>
  </si>
  <si>
    <t>63814</t>
  </si>
  <si>
    <t>63815</t>
  </si>
  <si>
    <t>63816</t>
  </si>
  <si>
    <t>63821</t>
  </si>
  <si>
    <t>63822</t>
  </si>
  <si>
    <t>63823</t>
  </si>
  <si>
    <t>63824</t>
  </si>
  <si>
    <t>63825</t>
  </si>
  <si>
    <t>63826</t>
  </si>
  <si>
    <t>63827</t>
  </si>
  <si>
    <t>63828</t>
  </si>
  <si>
    <t>63831</t>
  </si>
  <si>
    <t>63832</t>
  </si>
  <si>
    <t>63833</t>
  </si>
  <si>
    <t>63834</t>
  </si>
  <si>
    <t>63835</t>
  </si>
  <si>
    <t>63836</t>
  </si>
  <si>
    <t>63837</t>
  </si>
  <si>
    <t>63838</t>
  </si>
  <si>
    <t>63839</t>
  </si>
  <si>
    <t>63841</t>
  </si>
  <si>
    <t>63842</t>
  </si>
  <si>
    <t>63843</t>
  </si>
  <si>
    <t>63844</t>
  </si>
  <si>
    <t>63845</t>
  </si>
  <si>
    <t>63846</t>
  </si>
  <si>
    <t>63847</t>
  </si>
  <si>
    <t>63848</t>
  </si>
  <si>
    <t>63851</t>
  </si>
  <si>
    <t>63852</t>
  </si>
  <si>
    <t>63853</t>
  </si>
  <si>
    <t>63854</t>
  </si>
  <si>
    <t>63855</t>
  </si>
  <si>
    <t>63856</t>
  </si>
  <si>
    <t>63857</t>
  </si>
  <si>
    <t>63858</t>
  </si>
  <si>
    <t>63900</t>
  </si>
  <si>
    <t>64010</t>
  </si>
  <si>
    <t>ABRUZZO</t>
  </si>
  <si>
    <t>TERAMO</t>
  </si>
  <si>
    <t>64011</t>
  </si>
  <si>
    <t>64012</t>
  </si>
  <si>
    <t>64013</t>
  </si>
  <si>
    <t>64014</t>
  </si>
  <si>
    <t>64015</t>
  </si>
  <si>
    <t>64016</t>
  </si>
  <si>
    <t>64018</t>
  </si>
  <si>
    <t>64020</t>
  </si>
  <si>
    <t>64021</t>
  </si>
  <si>
    <t>64023</t>
  </si>
  <si>
    <t>64024</t>
  </si>
  <si>
    <t>64025</t>
  </si>
  <si>
    <t>64026</t>
  </si>
  <si>
    <t>64027</t>
  </si>
  <si>
    <t>64028</t>
  </si>
  <si>
    <t>64030</t>
  </si>
  <si>
    <t>64031</t>
  </si>
  <si>
    <t>64032</t>
  </si>
  <si>
    <t>64033</t>
  </si>
  <si>
    <t>64034</t>
  </si>
  <si>
    <t>64035</t>
  </si>
  <si>
    <t>64036</t>
  </si>
  <si>
    <t>64037</t>
  </si>
  <si>
    <t>64039</t>
  </si>
  <si>
    <t>64040</t>
  </si>
  <si>
    <t>64041</t>
  </si>
  <si>
    <t>64042</t>
  </si>
  <si>
    <t>64043</t>
  </si>
  <si>
    <t>64044</t>
  </si>
  <si>
    <t>64045</t>
  </si>
  <si>
    <t>64046</t>
  </si>
  <si>
    <t>64047</t>
  </si>
  <si>
    <t>64049</t>
  </si>
  <si>
    <t>64100</t>
  </si>
  <si>
    <t>65010</t>
  </si>
  <si>
    <t>PESCARA</t>
  </si>
  <si>
    <t>65011</t>
  </si>
  <si>
    <t>65012</t>
  </si>
  <si>
    <t>65013</t>
  </si>
  <si>
    <t>65014</t>
  </si>
  <si>
    <t>65015</t>
  </si>
  <si>
    <t>65017</t>
  </si>
  <si>
    <t>65019</t>
  </si>
  <si>
    <t>65020</t>
  </si>
  <si>
    <t>65022</t>
  </si>
  <si>
    <t>65023</t>
  </si>
  <si>
    <t>65024</t>
  </si>
  <si>
    <t>65025</t>
  </si>
  <si>
    <t>65026</t>
  </si>
  <si>
    <t>65027</t>
  </si>
  <si>
    <t>65028</t>
  </si>
  <si>
    <t>65029</t>
  </si>
  <si>
    <t>65121</t>
  </si>
  <si>
    <t>65122</t>
  </si>
  <si>
    <t>65123</t>
  </si>
  <si>
    <t>65124</t>
  </si>
  <si>
    <t>65125</t>
  </si>
  <si>
    <t>65126</t>
  </si>
  <si>
    <t>65127</t>
  </si>
  <si>
    <t>65128</t>
  </si>
  <si>
    <t>65129</t>
  </si>
  <si>
    <t>66010</t>
  </si>
  <si>
    <t>CHIETI</t>
  </si>
  <si>
    <t>66011</t>
  </si>
  <si>
    <t>66012</t>
  </si>
  <si>
    <t>66014</t>
  </si>
  <si>
    <t>66015</t>
  </si>
  <si>
    <t>66016</t>
  </si>
  <si>
    <t>66017</t>
  </si>
  <si>
    <t>66018</t>
  </si>
  <si>
    <t>66019</t>
  </si>
  <si>
    <t>66020</t>
  </si>
  <si>
    <t>66021</t>
  </si>
  <si>
    <t>66022</t>
  </si>
  <si>
    <t>66023</t>
  </si>
  <si>
    <t>66026</t>
  </si>
  <si>
    <t>66030</t>
  </si>
  <si>
    <t>66031</t>
  </si>
  <si>
    <t>66032</t>
  </si>
  <si>
    <t>66033</t>
  </si>
  <si>
    <t>66034</t>
  </si>
  <si>
    <t>66036</t>
  </si>
  <si>
    <t>66037</t>
  </si>
  <si>
    <t>66038</t>
  </si>
  <si>
    <t>66040</t>
  </si>
  <si>
    <t>66041</t>
  </si>
  <si>
    <t>66042</t>
  </si>
  <si>
    <t>66043</t>
  </si>
  <si>
    <t>66044</t>
  </si>
  <si>
    <t>66045</t>
  </si>
  <si>
    <t>66046</t>
  </si>
  <si>
    <t>66047</t>
  </si>
  <si>
    <t>66050</t>
  </si>
  <si>
    <t>66051</t>
  </si>
  <si>
    <t>66052</t>
  </si>
  <si>
    <t>66054</t>
  </si>
  <si>
    <t>66100</t>
  </si>
  <si>
    <t>67010</t>
  </si>
  <si>
    <t>L'AQUILA</t>
  </si>
  <si>
    <t>67012</t>
  </si>
  <si>
    <t>67013</t>
  </si>
  <si>
    <t>67014</t>
  </si>
  <si>
    <t>67015</t>
  </si>
  <si>
    <t>67017</t>
  </si>
  <si>
    <t>67019</t>
  </si>
  <si>
    <t>67020</t>
  </si>
  <si>
    <t>67021</t>
  </si>
  <si>
    <t>67022</t>
  </si>
  <si>
    <t>67023</t>
  </si>
  <si>
    <t>67024</t>
  </si>
  <si>
    <t>67025</t>
  </si>
  <si>
    <t>67026</t>
  </si>
  <si>
    <t>67027</t>
  </si>
  <si>
    <t>67028</t>
  </si>
  <si>
    <t>67029</t>
  </si>
  <si>
    <t>67030</t>
  </si>
  <si>
    <t>67031</t>
  </si>
  <si>
    <t>67032</t>
  </si>
  <si>
    <t>67033</t>
  </si>
  <si>
    <t>67034</t>
  </si>
  <si>
    <t>67035</t>
  </si>
  <si>
    <t>67036</t>
  </si>
  <si>
    <t>67037</t>
  </si>
  <si>
    <t>67038</t>
  </si>
  <si>
    <t>67039</t>
  </si>
  <si>
    <t>67040</t>
  </si>
  <si>
    <t>67041</t>
  </si>
  <si>
    <t>67043</t>
  </si>
  <si>
    <t>67044</t>
  </si>
  <si>
    <t>67045</t>
  </si>
  <si>
    <t>67046</t>
  </si>
  <si>
    <t>67047</t>
  </si>
  <si>
    <t>67048</t>
  </si>
  <si>
    <t>67049</t>
  </si>
  <si>
    <t>67050</t>
  </si>
  <si>
    <t>67051</t>
  </si>
  <si>
    <t>67052</t>
  </si>
  <si>
    <t>67053</t>
  </si>
  <si>
    <t>67054</t>
  </si>
  <si>
    <t>67055</t>
  </si>
  <si>
    <t>67056</t>
  </si>
  <si>
    <t>67057</t>
  </si>
  <si>
    <t>67058</t>
  </si>
  <si>
    <t>67059</t>
  </si>
  <si>
    <t>67060</t>
  </si>
  <si>
    <t>67061</t>
  </si>
  <si>
    <t>67062</t>
  </si>
  <si>
    <t>67063</t>
  </si>
  <si>
    <t>67064</t>
  </si>
  <si>
    <t>67066</t>
  </si>
  <si>
    <t>67067</t>
  </si>
  <si>
    <t>67068</t>
  </si>
  <si>
    <t>67069</t>
  </si>
  <si>
    <t>67100</t>
  </si>
  <si>
    <t>86010</t>
  </si>
  <si>
    <t>MOLISE</t>
  </si>
  <si>
    <t>CAMPOBASSO</t>
  </si>
  <si>
    <t>86011</t>
  </si>
  <si>
    <t>86012</t>
  </si>
  <si>
    <t>86013</t>
  </si>
  <si>
    <t>86014</t>
  </si>
  <si>
    <t>86015</t>
  </si>
  <si>
    <t>86016</t>
  </si>
  <si>
    <t>86017</t>
  </si>
  <si>
    <t>86018</t>
  </si>
  <si>
    <t>86019</t>
  </si>
  <si>
    <t>86020</t>
  </si>
  <si>
    <t>86021</t>
  </si>
  <si>
    <t>86022</t>
  </si>
  <si>
    <t>86023</t>
  </si>
  <si>
    <t>86024</t>
  </si>
  <si>
    <t>86025</t>
  </si>
  <si>
    <t>86026</t>
  </si>
  <si>
    <t>86027</t>
  </si>
  <si>
    <t>86028</t>
  </si>
  <si>
    <t>86029</t>
  </si>
  <si>
    <t>86030</t>
  </si>
  <si>
    <t>86031</t>
  </si>
  <si>
    <t>86032</t>
  </si>
  <si>
    <t>86033</t>
  </si>
  <si>
    <t>86034</t>
  </si>
  <si>
    <t>86035</t>
  </si>
  <si>
    <t>86036</t>
  </si>
  <si>
    <t>86037</t>
  </si>
  <si>
    <t>86038</t>
  </si>
  <si>
    <t>86039</t>
  </si>
  <si>
    <t>86040</t>
  </si>
  <si>
    <t>86041</t>
  </si>
  <si>
    <t>86042</t>
  </si>
  <si>
    <t>86043</t>
  </si>
  <si>
    <t>86044</t>
  </si>
  <si>
    <t>86045</t>
  </si>
  <si>
    <t>86046</t>
  </si>
  <si>
    <t>86047</t>
  </si>
  <si>
    <t>86048</t>
  </si>
  <si>
    <t>86049</t>
  </si>
  <si>
    <t>86070</t>
  </si>
  <si>
    <t>ISERNIA</t>
  </si>
  <si>
    <t>86071</t>
  </si>
  <si>
    <t>86072</t>
  </si>
  <si>
    <t>86073</t>
  </si>
  <si>
    <t>86074</t>
  </si>
  <si>
    <t>86075</t>
  </si>
  <si>
    <t>86077</t>
  </si>
  <si>
    <t>86078</t>
  </si>
  <si>
    <t>86079</t>
  </si>
  <si>
    <t>86080</t>
  </si>
  <si>
    <t>86081</t>
  </si>
  <si>
    <t>86082</t>
  </si>
  <si>
    <t>86083</t>
  </si>
  <si>
    <t>86084</t>
  </si>
  <si>
    <t>86085</t>
  </si>
  <si>
    <t>86086</t>
  </si>
  <si>
    <t>86087</t>
  </si>
  <si>
    <t>86088</t>
  </si>
  <si>
    <t>86089</t>
  </si>
  <si>
    <t>86090</t>
  </si>
  <si>
    <t>86091</t>
  </si>
  <si>
    <t>86092</t>
  </si>
  <si>
    <t>86093</t>
  </si>
  <si>
    <t>86094</t>
  </si>
  <si>
    <t>86095</t>
  </si>
  <si>
    <t>86096</t>
  </si>
  <si>
    <t>86097</t>
  </si>
  <si>
    <t>86100</t>
  </si>
  <si>
    <t>86170</t>
  </si>
  <si>
    <t>00050</t>
  </si>
  <si>
    <t>00057</t>
  </si>
  <si>
    <t>00100</t>
  </si>
  <si>
    <t>00120</t>
  </si>
  <si>
    <t>00129</t>
  </si>
  <si>
    <t>00130</t>
  </si>
  <si>
    <t>00140</t>
  </si>
  <si>
    <t>00150</t>
  </si>
  <si>
    <t>00160</t>
  </si>
  <si>
    <t>00170</t>
  </si>
  <si>
    <t>00180</t>
  </si>
  <si>
    <t>00190</t>
  </si>
  <si>
    <t>00194</t>
  </si>
  <si>
    <t>04031</t>
  </si>
  <si>
    <t>06020</t>
  </si>
  <si>
    <t>06100</t>
  </si>
  <si>
    <t>08013</t>
  </si>
  <si>
    <t>08033</t>
  </si>
  <si>
    <t>08034</t>
  </si>
  <si>
    <t>08035</t>
  </si>
  <si>
    <t>08037</t>
  </si>
  <si>
    <t>08043</t>
  </si>
  <si>
    <t>09050</t>
  </si>
  <si>
    <t>09060</t>
  </si>
  <si>
    <t>09067</t>
  </si>
  <si>
    <t>09068</t>
  </si>
  <si>
    <t>09069</t>
  </si>
  <si>
    <t>09100</t>
  </si>
  <si>
    <t>50010</t>
  </si>
  <si>
    <t>50020</t>
  </si>
  <si>
    <t>50100</t>
  </si>
  <si>
    <t>50128</t>
  </si>
  <si>
    <t>50130</t>
  </si>
  <si>
    <t>50138</t>
  </si>
  <si>
    <t>50140</t>
  </si>
  <si>
    <t>51021</t>
  </si>
  <si>
    <t>51030</t>
  </si>
  <si>
    <t>52030</t>
  </si>
  <si>
    <t>56100</t>
  </si>
  <si>
    <t>57039</t>
  </si>
  <si>
    <t>57100</t>
  </si>
  <si>
    <t>60100</t>
  </si>
  <si>
    <t>61100</t>
  </si>
  <si>
    <t>65100</t>
  </si>
  <si>
    <t>71051</t>
  </si>
  <si>
    <t>52040</t>
  </si>
  <si>
    <t>56027</t>
  </si>
  <si>
    <t>50030</t>
  </si>
  <si>
    <t>64029</t>
  </si>
  <si>
    <t>09132</t>
  </si>
  <si>
    <t>Comunicazioni
[N]</t>
  </si>
  <si>
    <t>PESO Comunicazioni 
[%]</t>
  </si>
  <si>
    <t>Copertura 
[No = 0 ; SI = 1]</t>
  </si>
  <si>
    <t>Copertura Puntuale Offerta</t>
  </si>
  <si>
    <t>PESO Comunicazioni LOTTO B2 AM
[%]</t>
  </si>
  <si>
    <t>Copertura offerta  LOTTO B2 AM
[%]</t>
  </si>
  <si>
    <t>PESO Comunicazioni LOTTO B2 CP
[%]</t>
  </si>
  <si>
    <t>Copertura offerta  LOTTO B2 CP
[%]</t>
  </si>
  <si>
    <t>PESO Comunicazioni LOTTO B2 EU
[%]</t>
  </si>
  <si>
    <t>Copertura offerta  LOTTO B2 EU
[%]</t>
  </si>
  <si>
    <t>Destinazione Tariffaria</t>
  </si>
  <si>
    <t>Peso Lotto
[%]</t>
  </si>
  <si>
    <t>Copertura offerta  
[%]</t>
  </si>
  <si>
    <t>Requisito minimo richiesto</t>
  </si>
  <si>
    <t>=C3*(B3/B6)+C4*(B4/B6)+C5*(B5/B6)</t>
  </si>
  <si>
    <t>LOTTO B2</t>
  </si>
  <si>
    <t>Verifica requisito 
[s/n]</t>
  </si>
  <si>
    <t>s</t>
  </si>
  <si>
    <t>Media ponderata copertura offerta 
[%]</t>
  </si>
  <si>
    <t>Totale Lotto B2</t>
  </si>
  <si>
    <t>Totale comunicazioni lotto B2</t>
  </si>
  <si>
    <t>Peso area metropolitana lotto B2</t>
  </si>
  <si>
    <t>Peso capoluogo di provincia lotto B2</t>
  </si>
  <si>
    <t>Peso extra urbano lotto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</si>
</sst>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0000%"/>
    <numFmt numFmtId="166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166" fontId="2" fillId="0" borderId="1" xfId="2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2" applyNumberFormat="1" applyFont="1" applyBorder="1" applyProtection="1"/>
    <xf numFmtId="9" fontId="0" fillId="0" borderId="1" xfId="2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6" fontId="7" fillId="0" borderId="0" xfId="0" applyNumberFormat="1" applyFont="1" applyProtection="1"/>
    <xf numFmtId="166" fontId="2" fillId="0" borderId="0" xfId="0" applyNumberFormat="1" applyFont="1" applyProtection="1"/>
    <xf numFmtId="9" fontId="0" fillId="0" borderId="0" xfId="2" applyFont="1" applyProtection="1"/>
    <xf numFmtId="0" fontId="8" fillId="0" borderId="0" xfId="0" applyFont="1" applyAlignment="1" applyProtection="1">
      <alignment horizontal="center" vertical="center"/>
    </xf>
    <xf numFmtId="166" fontId="2" fillId="0" borderId="0" xfId="0" quotePrefix="1" applyNumberFormat="1" applyFont="1" applyAlignment="1" applyProtection="1">
      <alignment horizontal="right"/>
    </xf>
    <xf numFmtId="0" fontId="0" fillId="3" borderId="0" xfId="0" applyFill="1" applyAlignment="1" applyProtection="1">
      <alignment horizontal="center" vertical="center"/>
      <protection locked="0"/>
    </xf>
    <xf numFmtId="164" fontId="1" fillId="0" borderId="0" xfId="0" applyNumberFormat="1" applyFont="1" applyProtection="1"/>
    <xf numFmtId="166" fontId="0" fillId="0" borderId="0" xfId="0" applyNumberFormat="1" applyFont="1" applyProtection="1"/>
    <xf numFmtId="164" fontId="0" fillId="0" borderId="1" xfId="1" applyNumberFormat="1" applyFont="1" applyBorder="1" applyAlignment="1" applyProtection="1">
      <alignment horizontal="right"/>
    </xf>
    <xf numFmtId="166" fontId="0" fillId="0" borderId="1" xfId="2" applyNumberFormat="1" applyFont="1" applyBorder="1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164" fontId="0" fillId="0" borderId="0" xfId="1" applyNumberFormat="1" applyFont="1" applyProtection="1"/>
    <xf numFmtId="165" fontId="0" fillId="0" borderId="0" xfId="2" applyNumberFormat="1" applyFont="1" applyProtection="1"/>
    <xf numFmtId="0" fontId="0" fillId="0" borderId="0" xfId="0" applyAlignment="1" applyProtection="1">
      <alignment horizontal="right" vertical="center"/>
    </xf>
    <xf numFmtId="164" fontId="0" fillId="0" borderId="0" xfId="0" applyNumberFormat="1" applyFont="1" applyProtection="1"/>
    <xf numFmtId="166" fontId="1" fillId="0" borderId="0" xfId="0" applyNumberFormat="1" applyFont="1" applyProtection="1"/>
    <xf numFmtId="164" fontId="0" fillId="0" borderId="1" xfId="1" applyNumberFormat="1" applyFont="1" applyBorder="1" applyProtection="1"/>
    <xf numFmtId="0" fontId="6" fillId="2" borderId="3" xfId="0" applyFont="1" applyFill="1" applyBorder="1" applyAlignment="1" applyProtection="1">
      <alignment horizontal="center" wrapText="1"/>
    </xf>
    <xf numFmtId="166" fontId="2" fillId="4" borderId="1" xfId="0" quotePrefix="1" applyNumberFormat="1" applyFont="1" applyFill="1" applyBorder="1" applyAlignment="1" applyProtection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00%"/>
      <protection locked="1" hidden="0"/>
    </dxf>
    <dxf>
      <protection locked="1" hidden="0"/>
    </dxf>
    <dxf>
      <fill>
        <patternFill patternType="solid">
          <fgColor indexed="64"/>
          <bgColor theme="9" tint="0.5999938962981048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protection locked="1" hidden="0"/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protection locked="1" hidden="0"/>
    </dxf>
    <dxf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a1" displayName="Tabella1" ref="A1:H111" totalsRowCount="1" headerRowDxfId="56" dataDxfId="55" totalsRowDxfId="54">
  <autoFilter ref="A1:H110"/>
  <sortState ref="A2:H110">
    <sortCondition ref="C2:C110"/>
  </sortState>
  <tableColumns count="8">
    <tableColumn id="1" name="CAP" dataDxfId="53" totalsRowDxfId="52"/>
    <tableColumn id="2" name="DESTINAZIONE TARIFFARIA" totalsRowFunction="count" dataDxfId="51" totalsRowDxfId="50"/>
    <tableColumn id="3" name="Regione" dataDxfId="49" totalsRowDxfId="48"/>
    <tableColumn id="4" name="Provincia" dataDxfId="47" totalsRowDxfId="46"/>
    <tableColumn id="16" name="Comunicazioni_x000a_[N]" totalsRowFunction="sum" dataDxfId="45" totalsRowDxfId="44" dataCellStyle="Migliaia"/>
    <tableColumn id="17" name="PESO Comunicazioni _x000a_[%]" totalsRowFunction="sum" dataDxfId="43" totalsRowDxfId="42" dataCellStyle="Percentuale">
      <calculatedColumnFormula>Tabella1[[#This Row],[Comunicazioni
'[N']]]/298996</calculatedColumnFormula>
    </tableColumn>
    <tableColumn id="5" name="Copertura _x000a_[No = 0 ; SI = 1]" dataDxfId="41" totalsRowDxfId="40"/>
    <tableColumn id="6" name="Copertura Puntuale Offerta" totalsRowFunction="custom" dataDxfId="39" totalsRowDxfId="38" dataCellStyle="Percentuale">
      <calculatedColumnFormula>Tabella1[[#This Row],[PESO Comunicazioni 
'[%']]]*Tabella1[[#This Row],[Copertura 
'[No = 0 ; SI = 1']]]</calculatedColumnFormula>
      <totalsRowFormula>SUM(Tabella1[Copertura Puntuale Offerta])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1:H95" totalsRowCount="1" headerRowDxfId="37" dataDxfId="36" totalsRowDxfId="35">
  <autoFilter ref="A1:H94"/>
  <sortState ref="A2:H94">
    <sortCondition ref="C2:C94"/>
  </sortState>
  <tableColumns count="8">
    <tableColumn id="1" name="CAP" dataDxfId="34" totalsRowDxfId="33"/>
    <tableColumn id="2" name="DESTINAZIONE TARIFFARIA" totalsRowFunction="count" dataDxfId="32" totalsRowDxfId="31"/>
    <tableColumn id="3" name="Regione" dataDxfId="30" totalsRowDxfId="29"/>
    <tableColumn id="4" name="Provincia" dataDxfId="28" totalsRowDxfId="27"/>
    <tableColumn id="16" name="Comunicazioni_x000a_[N]" totalsRowFunction="sum" dataDxfId="26" totalsRowDxfId="25" dataCellStyle="Migliaia"/>
    <tableColumn id="17" name="PESO Comunicazioni _x000a_[%]" totalsRowFunction="sum" dataDxfId="24" totalsRowDxfId="23" dataCellStyle="Percentuale">
      <calculatedColumnFormula>Tabella2[[#This Row],[Comunicazioni
'[N']]]/166141</calculatedColumnFormula>
    </tableColumn>
    <tableColumn id="5" name="Copertura _x000a_[No = 0 ; SI = 1]" dataDxfId="22" totalsRowDxfId="21"/>
    <tableColumn id="6" name="Copertura Puntuale Offerta" totalsRowFunction="sum" dataDxfId="20" totalsRowDxfId="19" dataCellStyle="Percentuale">
      <calculatedColumnFormula>Tabella2[[#This Row],[PESO Comunicazioni 
'[%']]]*Tabella2[[#This Row],[Copertura 
'[No = 0 ; SI = 1']]]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A1:H1065" totalsRowCount="1" headerRowDxfId="18" dataDxfId="17" totalsRowDxfId="16">
  <autoFilter ref="A1:H1064"/>
  <sortState ref="A2:H1064">
    <sortCondition ref="C2:C1064"/>
  </sortState>
  <tableColumns count="8">
    <tableColumn id="1" name="CAP" dataDxfId="15" totalsRowDxfId="14"/>
    <tableColumn id="2" name="DESTINAZIONE TARIFFARIA" totalsRowFunction="count" dataDxfId="13" totalsRowDxfId="12"/>
    <tableColumn id="3" name="Regione" dataDxfId="11" totalsRowDxfId="10"/>
    <tableColumn id="4" name="Provincia" dataDxfId="9" totalsRowDxfId="8"/>
    <tableColumn id="16" name="Comunicazioni_x000a_[N]" totalsRowFunction="sum" dataDxfId="7" totalsRowDxfId="6" dataCellStyle="Migliaia"/>
    <tableColumn id="17" name="PESO Comunicazioni _x000a_[%]" totalsRowFunction="sum" dataDxfId="5" totalsRowDxfId="4" dataCellStyle="Percentuale">
      <calculatedColumnFormula>Tabella3[[#This Row],[Comunicazioni
'[N']]]/571621</calculatedColumnFormula>
    </tableColumn>
    <tableColumn id="5" name="Copertura _x000a_[No = 0 ; SI = 1]" dataDxfId="3" totalsRowDxfId="2"/>
    <tableColumn id="6" name="Copertura Puntuale Offerta" totalsRowFunction="sum" dataDxfId="1" totalsRowDxfId="0" dataCellStyle="Percentuale">
      <calculatedColumnFormula>Tabella3[[#This Row],[PESO Comunicazioni 
'[%']]]*Tabella3[[#This Row],[Copertura 
'[No = 0 ; SI = 1']]]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"/>
  <sheetViews>
    <sheetView showGridLines="0" tabSelected="1" zoomScale="170" zoomScaleNormal="170" workbookViewId="0">
      <selection sqref="A1:F1"/>
    </sheetView>
  </sheetViews>
  <sheetFormatPr defaultRowHeight="14.4" outlineLevelCol="1" x14ac:dyDescent="0.3"/>
  <cols>
    <col min="1" max="1" width="26.21875" style="8" customWidth="1"/>
    <col min="2" max="2" width="21" style="8" customWidth="1"/>
    <col min="3" max="3" width="18.44140625" style="8" customWidth="1"/>
    <col min="4" max="4" width="14" style="8" customWidth="1"/>
    <col min="5" max="5" width="14.88671875" style="8" hidden="1" customWidth="1" outlineLevel="1"/>
    <col min="6" max="6" width="23" style="8" hidden="1" customWidth="1" outlineLevel="1"/>
    <col min="7" max="7" width="8.88671875" style="8" collapsed="1"/>
    <col min="8" max="50" width="8.88671875" style="8"/>
    <col min="51" max="16384" width="8.88671875" style="6"/>
  </cols>
  <sheetData>
    <row r="1" spans="1:50" ht="28.8" x14ac:dyDescent="0.55000000000000004">
      <c r="A1" s="32" t="s">
        <v>1327</v>
      </c>
      <c r="B1" s="32"/>
      <c r="C1" s="32"/>
      <c r="D1" s="32"/>
      <c r="E1" s="32"/>
      <c r="F1" s="32"/>
    </row>
    <row r="2" spans="1:50" s="7" customFormat="1" ht="74.400000000000006" customHeight="1" x14ac:dyDescent="0.3">
      <c r="A2" s="3" t="s">
        <v>1322</v>
      </c>
      <c r="B2" s="3" t="s">
        <v>1323</v>
      </c>
      <c r="C2" s="3" t="s">
        <v>1324</v>
      </c>
      <c r="D2" s="3" t="s">
        <v>1325</v>
      </c>
      <c r="E2" s="3" t="s">
        <v>1328</v>
      </c>
      <c r="F2" s="9" t="s">
        <v>1330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0" x14ac:dyDescent="0.3">
      <c r="A3" s="11" t="s">
        <v>71</v>
      </c>
      <c r="B3" s="12">
        <f>'PESO % LOTTO B2 AM'!J2</f>
        <v>0.2883948703946751</v>
      </c>
      <c r="C3" s="12">
        <f>'PESO % LOTTO B2 AM'!K2</f>
        <v>0</v>
      </c>
      <c r="D3" s="13">
        <v>0.7</v>
      </c>
      <c r="E3" s="11" t="s">
        <v>1329</v>
      </c>
      <c r="F3" s="33">
        <f>C3*(B3/B6)+C4*(B4/B6)+C5*(B5/B6)</f>
        <v>0</v>
      </c>
    </row>
    <row r="4" spans="1:50" x14ac:dyDescent="0.3">
      <c r="A4" s="11" t="s">
        <v>172</v>
      </c>
      <c r="B4" s="12">
        <f>'PESO % LOTTO B2 CP'!J2</f>
        <v>0.16025058765933559</v>
      </c>
      <c r="C4" s="12">
        <f>'PESO % LOTTO B2 CP'!K2</f>
        <v>0</v>
      </c>
      <c r="D4" s="13">
        <v>0.7</v>
      </c>
      <c r="E4" s="11" t="s">
        <v>1329</v>
      </c>
      <c r="F4" s="33"/>
    </row>
    <row r="5" spans="1:50" x14ac:dyDescent="0.3">
      <c r="A5" s="11" t="s">
        <v>5</v>
      </c>
      <c r="B5" s="12">
        <f>'PESO % LOTTO B2 EU'!J2</f>
        <v>0.55135454194598843</v>
      </c>
      <c r="C5" s="12">
        <f>'PESO % LOTTO B2 EU'!K2</f>
        <v>0</v>
      </c>
      <c r="D5" s="13">
        <v>0.3</v>
      </c>
      <c r="E5" s="11" t="s">
        <v>1329</v>
      </c>
      <c r="F5" s="33"/>
    </row>
    <row r="6" spans="1:50" x14ac:dyDescent="0.3">
      <c r="A6" s="14" t="s">
        <v>1331</v>
      </c>
      <c r="B6" s="15">
        <f>SUM(B3:B5)</f>
        <v>0.99999999999999911</v>
      </c>
      <c r="C6" s="16"/>
      <c r="D6" s="17"/>
      <c r="E6" s="18"/>
    </row>
    <row r="7" spans="1:50" x14ac:dyDescent="0.3">
      <c r="F7" s="19" t="s">
        <v>1326</v>
      </c>
    </row>
  </sheetData>
  <sheetProtection algorithmName="SHA-512" hashValue="D8oDaeCqdwxBCCzpDdU6Q2CbOjMvp0sZeE2xhDi6ROyqXHxfjP9J9Mt9o79fiVor4qnpFO3KAq3vTkKdwwGrPg==" saltValue="EQygtDnZCugZNgK3NlOfgg==" spinCount="100000" sheet="1" objects="1" scenarios="1"/>
  <mergeCells count="2">
    <mergeCell ref="A1:F1"/>
    <mergeCell ref="F3:F5"/>
  </mergeCells>
  <pageMargins left="0.7" right="0.7" top="0.75" bottom="0.75" header="0.3" footer="0.3"/>
  <pageSetup paperSize="9" orientation="landscape" r:id="rId1"/>
  <ignoredErrors>
    <ignoredError sqref="B3:B6 C3:C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6"/>
  <sheetViews>
    <sheetView showGridLines="0" workbookViewId="0">
      <selection activeCell="F114" sqref="F114"/>
    </sheetView>
  </sheetViews>
  <sheetFormatPr defaultRowHeight="14.4" x14ac:dyDescent="0.3"/>
  <cols>
    <col min="1" max="1" width="10.77734375" style="8" customWidth="1"/>
    <col min="2" max="2" width="20.6640625" style="8" customWidth="1"/>
    <col min="3" max="3" width="16.6640625" style="8" customWidth="1"/>
    <col min="4" max="4" width="15.88671875" style="8" customWidth="1"/>
    <col min="5" max="5" width="19.6640625" style="8" customWidth="1"/>
    <col min="6" max="6" width="25.109375" style="8" customWidth="1"/>
    <col min="7" max="7" width="26" style="6" customWidth="1"/>
    <col min="8" max="8" width="18.21875" style="8" customWidth="1"/>
    <col min="9" max="9" width="4.44140625" style="8" customWidth="1"/>
    <col min="10" max="10" width="23" style="8" customWidth="1"/>
    <col min="11" max="11" width="21.33203125" style="8" customWidth="1"/>
    <col min="12" max="23" width="8.88671875" style="8"/>
    <col min="24" max="24" width="0" style="8" hidden="1" customWidth="1"/>
    <col min="25" max="34" width="8.88671875" style="8"/>
    <col min="35" max="16384" width="8.88671875" style="6"/>
  </cols>
  <sheetData>
    <row r="1" spans="1:24" s="8" customFormat="1" ht="77.40000000000000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1312</v>
      </c>
      <c r="F1" s="1" t="s">
        <v>1313</v>
      </c>
      <c r="G1" s="2" t="s">
        <v>1314</v>
      </c>
      <c r="H1" s="2" t="s">
        <v>1315</v>
      </c>
      <c r="J1" s="3" t="s">
        <v>1316</v>
      </c>
      <c r="K1" s="3" t="s">
        <v>1317</v>
      </c>
    </row>
    <row r="2" spans="1:24" x14ac:dyDescent="0.3">
      <c r="A2" s="8" t="s">
        <v>1274</v>
      </c>
      <c r="B2" s="25" t="s">
        <v>71</v>
      </c>
      <c r="C2" s="8" t="s">
        <v>6</v>
      </c>
      <c r="D2" s="8" t="s">
        <v>7</v>
      </c>
      <c r="E2" s="26">
        <v>15.751134519922982</v>
      </c>
      <c r="F2" s="27">
        <f>Tabella1[[#This Row],[Comunicazioni
'[N']]]/298996</f>
        <v>5.2680084415587439E-5</v>
      </c>
      <c r="G2" s="20"/>
      <c r="H2" s="27">
        <f>Tabella1[[#This Row],[PESO Comunicazioni 
'[%']]]*Tabella1[[#This Row],[Copertura 
'[No = 0 ; SI = 1']]]</f>
        <v>0</v>
      </c>
      <c r="J2" s="4">
        <f>F114</f>
        <v>0.2883948703946751</v>
      </c>
      <c r="K2" s="4">
        <f>Tabella1[[#Totals],[Copertura Puntuale Offerta]]</f>
        <v>0</v>
      </c>
    </row>
    <row r="3" spans="1:24" x14ac:dyDescent="0.3">
      <c r="A3" s="8" t="s">
        <v>1273</v>
      </c>
      <c r="B3" s="25" t="s">
        <v>71</v>
      </c>
      <c r="C3" s="8" t="s">
        <v>6</v>
      </c>
      <c r="D3" s="8" t="s">
        <v>7</v>
      </c>
      <c r="E3" s="26">
        <v>3.6877836299807454</v>
      </c>
      <c r="F3" s="27">
        <f>Tabella1[[#This Row],[Comunicazioni
'[N']]]/298996</f>
        <v>1.2333889516852217E-5</v>
      </c>
      <c r="G3" s="20"/>
      <c r="H3" s="27">
        <f>Tabella1[[#This Row],[PESO Comunicazioni 
'[%']]]*Tabella1[[#This Row],[Copertura 
'[No = 0 ; SI = 1']]]</f>
        <v>0</v>
      </c>
      <c r="X3" s="8">
        <v>0</v>
      </c>
    </row>
    <row r="4" spans="1:24" x14ac:dyDescent="0.3">
      <c r="A4" s="8" t="s">
        <v>1272</v>
      </c>
      <c r="B4" s="25" t="s">
        <v>71</v>
      </c>
      <c r="C4" s="8" t="s">
        <v>6</v>
      </c>
      <c r="D4" s="8" t="s">
        <v>7</v>
      </c>
      <c r="E4" s="26">
        <v>18.188539976596068</v>
      </c>
      <c r="F4" s="27">
        <f>Tabella1[[#This Row],[Comunicazioni
'[N']]]/298996</f>
        <v>6.08320511866248E-5</v>
      </c>
      <c r="G4" s="20"/>
      <c r="H4" s="27">
        <f>Tabella1[[#This Row],[PESO Comunicazioni 
'[%']]]*Tabella1[[#This Row],[Copertura 
'[No = 0 ; SI = 1']]]</f>
        <v>0</v>
      </c>
      <c r="X4" s="8">
        <v>1</v>
      </c>
    </row>
    <row r="5" spans="1:24" x14ac:dyDescent="0.3">
      <c r="A5" s="8" t="s">
        <v>1271</v>
      </c>
      <c r="B5" s="25" t="s">
        <v>71</v>
      </c>
      <c r="C5" s="8" t="s">
        <v>6</v>
      </c>
      <c r="D5" s="8" t="s">
        <v>7</v>
      </c>
      <c r="E5" s="26">
        <v>3.6877836299807454</v>
      </c>
      <c r="F5" s="27">
        <f>Tabella1[[#This Row],[Comunicazioni
'[N']]]/298996</f>
        <v>1.2333889516852217E-5</v>
      </c>
      <c r="G5" s="20"/>
      <c r="H5" s="27">
        <f>Tabella1[[#This Row],[PESO Comunicazioni 
'[%']]]*Tabella1[[#This Row],[Copertura 
'[No = 0 ; SI = 1']]]</f>
        <v>0</v>
      </c>
    </row>
    <row r="6" spans="1:24" x14ac:dyDescent="0.3">
      <c r="A6" s="8" t="s">
        <v>1270</v>
      </c>
      <c r="B6" s="25" t="s">
        <v>71</v>
      </c>
      <c r="C6" s="8" t="s">
        <v>6</v>
      </c>
      <c r="D6" s="8" t="s">
        <v>7</v>
      </c>
      <c r="E6" s="26">
        <v>2.1251890866538306</v>
      </c>
      <c r="F6" s="27">
        <f>Tabella1[[#This Row],[Comunicazioni
'[N']]]/298996</f>
        <v>7.1077508951752886E-6</v>
      </c>
      <c r="G6" s="20"/>
      <c r="H6" s="27">
        <f>Tabella1[[#This Row],[PESO Comunicazioni 
'[%']]]*Tabella1[[#This Row],[Copertura 
'[No = 0 ; SI = 1']]]</f>
        <v>0</v>
      </c>
    </row>
    <row r="7" spans="1:24" x14ac:dyDescent="0.3">
      <c r="A7" s="8" t="s">
        <v>1269</v>
      </c>
      <c r="B7" s="25" t="s">
        <v>71</v>
      </c>
      <c r="C7" s="8" t="s">
        <v>6</v>
      </c>
      <c r="D7" s="8" t="s">
        <v>7</v>
      </c>
      <c r="E7" s="26">
        <v>4.6877836299807454</v>
      </c>
      <c r="F7" s="27">
        <f>Tabella1[[#This Row],[Comunicazioni
'[N']]]/298996</f>
        <v>1.5678415865030788E-5</v>
      </c>
      <c r="G7" s="20"/>
      <c r="H7" s="27">
        <f>Tabella1[[#This Row],[PESO Comunicazioni 
'[%']]]*Tabella1[[#This Row],[Copertura 
'[No = 0 ; SI = 1']]]</f>
        <v>0</v>
      </c>
    </row>
    <row r="8" spans="1:24" x14ac:dyDescent="0.3">
      <c r="A8" s="8" t="s">
        <v>1268</v>
      </c>
      <c r="B8" s="25" t="s">
        <v>71</v>
      </c>
      <c r="C8" s="8" t="s">
        <v>6</v>
      </c>
      <c r="D8" s="8" t="s">
        <v>7</v>
      </c>
      <c r="E8" s="26">
        <v>2.1251890866538306</v>
      </c>
      <c r="F8" s="27">
        <f>Tabella1[[#This Row],[Comunicazioni
'[N']]]/298996</f>
        <v>7.1077508951752886E-6</v>
      </c>
      <c r="G8" s="20"/>
      <c r="H8" s="27">
        <f>Tabella1[[#This Row],[PESO Comunicazioni 
'[%']]]*Tabella1[[#This Row],[Copertura 
'[No = 0 ; SI = 1']]]</f>
        <v>0</v>
      </c>
    </row>
    <row r="9" spans="1:24" x14ac:dyDescent="0.3">
      <c r="A9" s="8" t="s">
        <v>1267</v>
      </c>
      <c r="B9" s="25" t="s">
        <v>71</v>
      </c>
      <c r="C9" s="8" t="s">
        <v>6</v>
      </c>
      <c r="D9" s="8" t="s">
        <v>7</v>
      </c>
      <c r="E9" s="26">
        <v>8.3755672599614908</v>
      </c>
      <c r="F9" s="27">
        <f>Tabella1[[#This Row],[Comunicazioni
'[N']]]/298996</f>
        <v>2.8012305381883005E-5</v>
      </c>
      <c r="G9" s="20"/>
      <c r="H9" s="27">
        <f>Tabella1[[#This Row],[PESO Comunicazioni 
'[%']]]*Tabella1[[#This Row],[Copertura 
'[No = 0 ; SI = 1']]]</f>
        <v>0</v>
      </c>
    </row>
    <row r="10" spans="1:24" x14ac:dyDescent="0.3">
      <c r="A10" s="8" t="s">
        <v>1266</v>
      </c>
      <c r="B10" s="25" t="s">
        <v>71</v>
      </c>
      <c r="C10" s="8" t="s">
        <v>6</v>
      </c>
      <c r="D10" s="8" t="s">
        <v>7</v>
      </c>
      <c r="E10" s="26">
        <v>5.2503781733076611</v>
      </c>
      <c r="F10" s="27">
        <f>Tabella1[[#This Row],[Comunicazioni
'[N']]]/298996</f>
        <v>1.7560028138529146E-5</v>
      </c>
      <c r="G10" s="20"/>
      <c r="H10" s="27">
        <f>Tabella1[[#This Row],[PESO Comunicazioni 
'[%']]]*Tabella1[[#This Row],[Copertura 
'[No = 0 ; SI = 1']]]</f>
        <v>0</v>
      </c>
    </row>
    <row r="11" spans="1:24" x14ac:dyDescent="0.3">
      <c r="A11" s="8" t="s">
        <v>1265</v>
      </c>
      <c r="B11" s="25" t="s">
        <v>71</v>
      </c>
      <c r="C11" s="8" t="s">
        <v>6</v>
      </c>
      <c r="D11" s="8" t="s">
        <v>7</v>
      </c>
      <c r="E11" s="26">
        <v>9.3755672599614908</v>
      </c>
      <c r="F11" s="27">
        <f>Tabella1[[#This Row],[Comunicazioni
'[N']]]/298996</f>
        <v>3.1356831730061576E-5</v>
      </c>
      <c r="G11" s="20"/>
      <c r="H11" s="27">
        <f>Tabella1[[#This Row],[PESO Comunicazioni 
'[%']]]*Tabella1[[#This Row],[Copertura 
'[No = 0 ; SI = 1']]]</f>
        <v>0</v>
      </c>
    </row>
    <row r="12" spans="1:24" x14ac:dyDescent="0.3">
      <c r="A12" s="8" t="s">
        <v>1264</v>
      </c>
      <c r="B12" s="25" t="s">
        <v>71</v>
      </c>
      <c r="C12" s="8" t="s">
        <v>6</v>
      </c>
      <c r="D12" s="8" t="s">
        <v>7</v>
      </c>
      <c r="E12" s="26">
        <v>8730.6984998210683</v>
      </c>
      <c r="F12" s="27">
        <f>Tabella1[[#This Row],[Comunicazioni
'[N']]]/298996</f>
        <v>2.9200051170654686E-2</v>
      </c>
      <c r="G12" s="20"/>
      <c r="H12" s="27">
        <f>Tabella1[[#This Row],[PESO Comunicazioni 
'[%']]]*Tabella1[[#This Row],[Copertura 
'[No = 0 ; SI = 1']]]</f>
        <v>0</v>
      </c>
    </row>
    <row r="13" spans="1:24" x14ac:dyDescent="0.3">
      <c r="A13" s="8" t="s">
        <v>142</v>
      </c>
      <c r="B13" s="25" t="s">
        <v>71</v>
      </c>
      <c r="C13" s="8" t="s">
        <v>6</v>
      </c>
      <c r="D13" s="8" t="s">
        <v>7</v>
      </c>
      <c r="E13" s="26">
        <v>2816.4907141712351</v>
      </c>
      <c r="F13" s="27">
        <f>Tabella1[[#This Row],[Comunicazioni
'[N']]]/298996</f>
        <v>9.4198274029459756E-3</v>
      </c>
      <c r="G13" s="20"/>
      <c r="H13" s="27">
        <f>Tabella1[[#This Row],[PESO Comunicazioni 
'[%']]]*Tabella1[[#This Row],[Copertura 
'[No = 0 ; SI = 1']]]</f>
        <v>0</v>
      </c>
    </row>
    <row r="14" spans="1:24" x14ac:dyDescent="0.3">
      <c r="A14" s="8" t="s">
        <v>141</v>
      </c>
      <c r="B14" s="25" t="s">
        <v>71</v>
      </c>
      <c r="C14" s="8" t="s">
        <v>6</v>
      </c>
      <c r="D14" s="8" t="s">
        <v>7</v>
      </c>
      <c r="E14" s="26">
        <v>1315.2083872143392</v>
      </c>
      <c r="F14" s="27">
        <f>Tabella1[[#This Row],[Comunicazioni
'[N']]]/298996</f>
        <v>4.3987491043838015E-3</v>
      </c>
      <c r="G14" s="20"/>
      <c r="H14" s="27">
        <f>Tabella1[[#This Row],[PESO Comunicazioni 
'[%']]]*Tabella1[[#This Row],[Copertura 
'[No = 0 ; SI = 1']]]</f>
        <v>0</v>
      </c>
    </row>
    <row r="15" spans="1:24" x14ac:dyDescent="0.3">
      <c r="A15" s="8" t="s">
        <v>140</v>
      </c>
      <c r="B15" s="25" t="s">
        <v>71</v>
      </c>
      <c r="C15" s="8" t="s">
        <v>6</v>
      </c>
      <c r="D15" s="8" t="s">
        <v>7</v>
      </c>
      <c r="E15" s="26">
        <v>1013.6261276590139</v>
      </c>
      <c r="F15" s="27">
        <f>Tabella1[[#This Row],[Comunicazioni
'[N']]]/298996</f>
        <v>3.3900992911577877E-3</v>
      </c>
      <c r="G15" s="20"/>
      <c r="H15" s="27">
        <f>Tabella1[[#This Row],[PESO Comunicazioni 
'[%']]]*Tabella1[[#This Row],[Copertura 
'[No = 0 ; SI = 1']]]</f>
        <v>0</v>
      </c>
    </row>
    <row r="16" spans="1:24" x14ac:dyDescent="0.3">
      <c r="A16" s="8" t="s">
        <v>139</v>
      </c>
      <c r="B16" s="25" t="s">
        <v>71</v>
      </c>
      <c r="C16" s="8" t="s">
        <v>6</v>
      </c>
      <c r="D16" s="8" t="s">
        <v>7</v>
      </c>
      <c r="E16" s="26">
        <v>764.86289159324576</v>
      </c>
      <c r="F16" s="27">
        <f>Tabella1[[#This Row],[Comunicazioni
'[N']]]/298996</f>
        <v>2.5581040936776605E-3</v>
      </c>
      <c r="G16" s="20"/>
      <c r="H16" s="27">
        <f>Tabella1[[#This Row],[PESO Comunicazioni 
'[%']]]*Tabella1[[#This Row],[Copertura 
'[No = 0 ; SI = 1']]]</f>
        <v>0</v>
      </c>
    </row>
    <row r="17" spans="1:8" x14ac:dyDescent="0.3">
      <c r="A17" s="8" t="s">
        <v>138</v>
      </c>
      <c r="B17" s="25" t="s">
        <v>71</v>
      </c>
      <c r="C17" s="8" t="s">
        <v>6</v>
      </c>
      <c r="D17" s="8" t="s">
        <v>7</v>
      </c>
      <c r="E17" s="26">
        <v>1309.0831981276854</v>
      </c>
      <c r="F17" s="27">
        <f>Tabella1[[#This Row],[Comunicazioni
'[N']]]/298996</f>
        <v>4.3782632480959122E-3</v>
      </c>
      <c r="G17" s="20"/>
      <c r="H17" s="27">
        <f>Tabella1[[#This Row],[PESO Comunicazioni 
'[%']]]*Tabella1[[#This Row],[Copertura 
'[No = 0 ; SI = 1']]]</f>
        <v>0</v>
      </c>
    </row>
    <row r="18" spans="1:8" x14ac:dyDescent="0.3">
      <c r="A18" s="8" t="s">
        <v>137</v>
      </c>
      <c r="B18" s="25" t="s">
        <v>71</v>
      </c>
      <c r="C18" s="8" t="s">
        <v>6</v>
      </c>
      <c r="D18" s="8" t="s">
        <v>7</v>
      </c>
      <c r="E18" s="26">
        <v>419.77685030484395</v>
      </c>
      <c r="F18" s="27">
        <f>Tabella1[[#This Row],[Comunicazioni
'[N']]]/298996</f>
        <v>1.4039547361999623E-3</v>
      </c>
      <c r="G18" s="20"/>
      <c r="H18" s="27">
        <f>Tabella1[[#This Row],[PESO Comunicazioni 
'[%']]]*Tabella1[[#This Row],[Copertura 
'[No = 0 ; SI = 1']]]</f>
        <v>0</v>
      </c>
    </row>
    <row r="19" spans="1:8" x14ac:dyDescent="0.3">
      <c r="A19" s="8" t="s">
        <v>136</v>
      </c>
      <c r="B19" s="25" t="s">
        <v>71</v>
      </c>
      <c r="C19" s="8" t="s">
        <v>6</v>
      </c>
      <c r="D19" s="8" t="s">
        <v>7</v>
      </c>
      <c r="E19" s="26">
        <v>972.18720950911018</v>
      </c>
      <c r="F19" s="27">
        <f>Tabella1[[#This Row],[Comunicazioni
'[N']]]/298996</f>
        <v>3.2515057375654194E-3</v>
      </c>
      <c r="G19" s="20"/>
      <c r="H19" s="27">
        <f>Tabella1[[#This Row],[PESO Comunicazioni 
'[%']]]*Tabella1[[#This Row],[Copertura 
'[No = 0 ; SI = 1']]]</f>
        <v>0</v>
      </c>
    </row>
    <row r="20" spans="1:8" x14ac:dyDescent="0.3">
      <c r="A20" s="8" t="s">
        <v>135</v>
      </c>
      <c r="B20" s="25" t="s">
        <v>71</v>
      </c>
      <c r="C20" s="8" t="s">
        <v>6</v>
      </c>
      <c r="D20" s="8" t="s">
        <v>7</v>
      </c>
      <c r="E20" s="26">
        <v>1232.8282818746857</v>
      </c>
      <c r="F20" s="27">
        <f>Tabella1[[#This Row],[Comunicazioni
'[N']]]/298996</f>
        <v>4.1232266715096047E-3</v>
      </c>
      <c r="G20" s="20"/>
      <c r="H20" s="27">
        <f>Tabella1[[#This Row],[PESO Comunicazioni 
'[%']]]*Tabella1[[#This Row],[Copertura 
'[No = 0 ; SI = 1']]]</f>
        <v>0</v>
      </c>
    </row>
    <row r="21" spans="1:8" x14ac:dyDescent="0.3">
      <c r="A21" s="8" t="s">
        <v>134</v>
      </c>
      <c r="B21" s="25" t="s">
        <v>71</v>
      </c>
      <c r="C21" s="8" t="s">
        <v>6</v>
      </c>
      <c r="D21" s="8" t="s">
        <v>7</v>
      </c>
      <c r="E21" s="26">
        <v>3887.3959611749387</v>
      </c>
      <c r="F21" s="27">
        <f>Tabella1[[#This Row],[Comunicazioni
'[N']]]/298996</f>
        <v>1.3001498217952543E-2</v>
      </c>
      <c r="G21" s="20"/>
      <c r="H21" s="27">
        <f>Tabella1[[#This Row],[PESO Comunicazioni 
'[%']]]*Tabella1[[#This Row],[Copertura 
'[No = 0 ; SI = 1']]]</f>
        <v>0</v>
      </c>
    </row>
    <row r="22" spans="1:8" x14ac:dyDescent="0.3">
      <c r="A22" s="8" t="s">
        <v>133</v>
      </c>
      <c r="B22" s="25" t="s">
        <v>71</v>
      </c>
      <c r="C22" s="8" t="s">
        <v>6</v>
      </c>
      <c r="D22" s="8" t="s">
        <v>7</v>
      </c>
      <c r="E22" s="26">
        <v>3463.8197523925364</v>
      </c>
      <c r="F22" s="27">
        <f>Tabella1[[#This Row],[Comunicazioni
'[N']]]/298996</f>
        <v>1.1584836427218212E-2</v>
      </c>
      <c r="G22" s="20"/>
      <c r="H22" s="27">
        <f>Tabella1[[#This Row],[PESO Comunicazioni 
'[%']]]*Tabella1[[#This Row],[Copertura 
'[No = 0 ; SI = 1']]]</f>
        <v>0</v>
      </c>
    </row>
    <row r="23" spans="1:8" x14ac:dyDescent="0.3">
      <c r="A23" s="8" t="s">
        <v>132</v>
      </c>
      <c r="B23" s="25" t="s">
        <v>71</v>
      </c>
      <c r="C23" s="8" t="s">
        <v>6</v>
      </c>
      <c r="D23" s="8" t="s">
        <v>7</v>
      </c>
      <c r="E23" s="26">
        <v>667.22938269382348</v>
      </c>
      <c r="F23" s="27">
        <f>Tabella1[[#This Row],[Comunicazioni
'[N']]]/298996</f>
        <v>2.2315662506984155E-3</v>
      </c>
      <c r="G23" s="20"/>
      <c r="H23" s="27">
        <f>Tabella1[[#This Row],[PESO Comunicazioni 
'[%']]]*Tabella1[[#This Row],[Copertura 
'[No = 0 ; SI = 1']]]</f>
        <v>0</v>
      </c>
    </row>
    <row r="24" spans="1:8" x14ac:dyDescent="0.3">
      <c r="A24" s="8" t="s">
        <v>131</v>
      </c>
      <c r="B24" s="25" t="s">
        <v>71</v>
      </c>
      <c r="C24" s="8" t="s">
        <v>6</v>
      </c>
      <c r="D24" s="8" t="s">
        <v>7</v>
      </c>
      <c r="E24" s="26">
        <v>3996.7412745702877</v>
      </c>
      <c r="F24" s="27">
        <f>Tabella1[[#This Row],[Comunicazioni
'[N']]]/298996</f>
        <v>1.3367206499653131E-2</v>
      </c>
      <c r="G24" s="20"/>
      <c r="H24" s="27">
        <f>Tabella1[[#This Row],[PESO Comunicazioni 
'[%']]]*Tabella1[[#This Row],[Copertura 
'[No = 0 ; SI = 1']]]</f>
        <v>0</v>
      </c>
    </row>
    <row r="25" spans="1:8" x14ac:dyDescent="0.3">
      <c r="A25" s="8" t="s">
        <v>130</v>
      </c>
      <c r="B25" s="25" t="s">
        <v>71</v>
      </c>
      <c r="C25" s="8" t="s">
        <v>6</v>
      </c>
      <c r="D25" s="8" t="s">
        <v>7</v>
      </c>
      <c r="E25" s="26">
        <v>6785.0464741513879</v>
      </c>
      <c r="F25" s="27">
        <f>Tabella1[[#This Row],[Comunicazioni
'[N']]]/298996</f>
        <v>2.2692766706415429E-2</v>
      </c>
      <c r="G25" s="20"/>
      <c r="H25" s="27">
        <f>Tabella1[[#This Row],[PESO Comunicazioni 
'[%']]]*Tabella1[[#This Row],[Copertura 
'[No = 0 ; SI = 1']]]</f>
        <v>0</v>
      </c>
    </row>
    <row r="26" spans="1:8" x14ac:dyDescent="0.3">
      <c r="A26" s="8" t="s">
        <v>129</v>
      </c>
      <c r="B26" s="25" t="s">
        <v>71</v>
      </c>
      <c r="C26" s="8" t="s">
        <v>6</v>
      </c>
      <c r="D26" s="8" t="s">
        <v>7</v>
      </c>
      <c r="E26" s="26">
        <v>1197.1993110549554</v>
      </c>
      <c r="F26" s="27">
        <f>Tabella1[[#This Row],[Comunicazioni
'[N']]]/298996</f>
        <v>4.0040646398445314E-3</v>
      </c>
      <c r="G26" s="20"/>
      <c r="H26" s="27">
        <f>Tabella1[[#This Row],[PESO Comunicazioni 
'[%']]]*Tabella1[[#This Row],[Copertura 
'[No = 0 ; SI = 1']]]</f>
        <v>0</v>
      </c>
    </row>
    <row r="27" spans="1:8" x14ac:dyDescent="0.3">
      <c r="A27" s="8" t="s">
        <v>128</v>
      </c>
      <c r="B27" s="25" t="s">
        <v>71</v>
      </c>
      <c r="C27" s="8" t="s">
        <v>6</v>
      </c>
      <c r="D27" s="8" t="s">
        <v>7</v>
      </c>
      <c r="E27" s="26">
        <v>1994.7514989714125</v>
      </c>
      <c r="F27" s="27">
        <f>Tabella1[[#This Row],[Comunicazioni
'[N']]]/298996</f>
        <v>6.6714989463785889E-3</v>
      </c>
      <c r="G27" s="20"/>
      <c r="H27" s="27">
        <f>Tabella1[[#This Row],[PESO Comunicazioni 
'[%']]]*Tabella1[[#This Row],[Copertura 
'[No = 0 ; SI = 1']]]</f>
        <v>0</v>
      </c>
    </row>
    <row r="28" spans="1:8" x14ac:dyDescent="0.3">
      <c r="A28" s="8" t="s">
        <v>127</v>
      </c>
      <c r="B28" s="25" t="s">
        <v>71</v>
      </c>
      <c r="C28" s="8" t="s">
        <v>6</v>
      </c>
      <c r="D28" s="8" t="s">
        <v>7</v>
      </c>
      <c r="E28" s="26">
        <v>1823.6775592288559</v>
      </c>
      <c r="F28" s="27">
        <f>Tabella1[[#This Row],[Comunicazioni
'[N']]]/298996</f>
        <v>6.0993376474228946E-3</v>
      </c>
      <c r="G28" s="20"/>
      <c r="H28" s="27">
        <f>Tabella1[[#This Row],[PESO Comunicazioni 
'[%']]]*Tabella1[[#This Row],[Copertura 
'[No = 0 ; SI = 1']]]</f>
        <v>0</v>
      </c>
    </row>
    <row r="29" spans="1:8" x14ac:dyDescent="0.3">
      <c r="A29" s="8" t="s">
        <v>126</v>
      </c>
      <c r="B29" s="25" t="s">
        <v>71</v>
      </c>
      <c r="C29" s="8" t="s">
        <v>6</v>
      </c>
      <c r="D29" s="8" t="s">
        <v>7</v>
      </c>
      <c r="E29" s="26">
        <v>2548.0366690890251</v>
      </c>
      <c r="F29" s="27">
        <f>Tabella1[[#This Row],[Comunicazioni
'[N']]]/298996</f>
        <v>8.5219757758934062E-3</v>
      </c>
      <c r="G29" s="20"/>
      <c r="H29" s="27">
        <f>Tabella1[[#This Row],[PESO Comunicazioni 
'[%']]]*Tabella1[[#This Row],[Copertura 
'[No = 0 ; SI = 1']]]</f>
        <v>0</v>
      </c>
    </row>
    <row r="30" spans="1:8" x14ac:dyDescent="0.3">
      <c r="A30" s="8" t="s">
        <v>125</v>
      </c>
      <c r="B30" s="25" t="s">
        <v>71</v>
      </c>
      <c r="C30" s="8" t="s">
        <v>6</v>
      </c>
      <c r="D30" s="8" t="s">
        <v>7</v>
      </c>
      <c r="E30" s="26">
        <v>3569.6009585513275</v>
      </c>
      <c r="F30" s="27">
        <f>Tabella1[[#This Row],[Comunicazioni
'[N']]]/298996</f>
        <v>1.1938624458358398E-2</v>
      </c>
      <c r="G30" s="20"/>
      <c r="H30" s="27">
        <f>Tabella1[[#This Row],[PESO Comunicazioni 
'[%']]]*Tabella1[[#This Row],[Copertura 
'[No = 0 ; SI = 1']]]</f>
        <v>0</v>
      </c>
    </row>
    <row r="31" spans="1:8" x14ac:dyDescent="0.3">
      <c r="A31" s="8" t="s">
        <v>124</v>
      </c>
      <c r="B31" s="25" t="s">
        <v>71</v>
      </c>
      <c r="C31" s="8" t="s">
        <v>6</v>
      </c>
      <c r="D31" s="8" t="s">
        <v>7</v>
      </c>
      <c r="E31" s="26">
        <v>2092.9536531870845</v>
      </c>
      <c r="F31" s="27">
        <f>Tabella1[[#This Row],[Comunicazioni
'[N']]]/298996</f>
        <v>6.9999386386007988E-3</v>
      </c>
      <c r="G31" s="20"/>
      <c r="H31" s="27">
        <f>Tabella1[[#This Row],[PESO Comunicazioni 
'[%']]]*Tabella1[[#This Row],[Copertura 
'[No = 0 ; SI = 1']]]</f>
        <v>0</v>
      </c>
    </row>
    <row r="32" spans="1:8" x14ac:dyDescent="0.3">
      <c r="A32" s="8" t="s">
        <v>123</v>
      </c>
      <c r="B32" s="25" t="s">
        <v>71</v>
      </c>
      <c r="C32" s="8" t="s">
        <v>6</v>
      </c>
      <c r="D32" s="8" t="s">
        <v>7</v>
      </c>
      <c r="E32" s="26">
        <v>7122.206455182346</v>
      </c>
      <c r="F32" s="27">
        <f>Tabella1[[#This Row],[Comunicazioni
'[N']]]/298996</f>
        <v>2.3820407146524857E-2</v>
      </c>
      <c r="G32" s="20"/>
      <c r="H32" s="27">
        <f>Tabella1[[#This Row],[PESO Comunicazioni 
'[%']]]*Tabella1[[#This Row],[Copertura 
'[No = 0 ; SI = 1']]]</f>
        <v>0</v>
      </c>
    </row>
    <row r="33" spans="1:8" x14ac:dyDescent="0.3">
      <c r="A33" s="8" t="s">
        <v>122</v>
      </c>
      <c r="B33" s="25" t="s">
        <v>71</v>
      </c>
      <c r="C33" s="8" t="s">
        <v>6</v>
      </c>
      <c r="D33" s="8" t="s">
        <v>7</v>
      </c>
      <c r="E33" s="26">
        <v>8618.8055365889541</v>
      </c>
      <c r="F33" s="27">
        <f>Tabella1[[#This Row],[Comunicazioni
'[N']]]/298996</f>
        <v>2.8825822206949105E-2</v>
      </c>
      <c r="G33" s="20"/>
      <c r="H33" s="27">
        <f>Tabella1[[#This Row],[PESO Comunicazioni 
'[%']]]*Tabella1[[#This Row],[Copertura 
'[No = 0 ; SI = 1']]]</f>
        <v>0</v>
      </c>
    </row>
    <row r="34" spans="1:8" x14ac:dyDescent="0.3">
      <c r="A34" s="8" t="s">
        <v>121</v>
      </c>
      <c r="B34" s="25" t="s">
        <v>71</v>
      </c>
      <c r="C34" s="8" t="s">
        <v>6</v>
      </c>
      <c r="D34" s="8" t="s">
        <v>7</v>
      </c>
      <c r="E34" s="26">
        <v>5713.6179626283538</v>
      </c>
      <c r="F34" s="27">
        <f>Tabella1[[#This Row],[Comunicazioni
'[N']]]/298996</f>
        <v>1.9109345819436893E-2</v>
      </c>
      <c r="G34" s="20"/>
      <c r="H34" s="27">
        <f>Tabella1[[#This Row],[PESO Comunicazioni 
'[%']]]*Tabella1[[#This Row],[Copertura 
'[No = 0 ; SI = 1']]]</f>
        <v>0</v>
      </c>
    </row>
    <row r="35" spans="1:8" x14ac:dyDescent="0.3">
      <c r="A35" s="8" t="s">
        <v>120</v>
      </c>
      <c r="B35" s="25" t="s">
        <v>71</v>
      </c>
      <c r="C35" s="8" t="s">
        <v>6</v>
      </c>
      <c r="D35" s="8" t="s">
        <v>7</v>
      </c>
      <c r="E35" s="26">
        <v>2787.4907141712351</v>
      </c>
      <c r="F35" s="27">
        <f>Tabella1[[#This Row],[Comunicazioni
'[N']]]/298996</f>
        <v>9.3228361388487981E-3</v>
      </c>
      <c r="G35" s="20"/>
      <c r="H35" s="27">
        <f>Tabella1[[#This Row],[PESO Comunicazioni 
'[%']]]*Tabella1[[#This Row],[Copertura 
'[No = 0 ; SI = 1']]]</f>
        <v>0</v>
      </c>
    </row>
    <row r="36" spans="1:8" x14ac:dyDescent="0.3">
      <c r="A36" s="8" t="s">
        <v>119</v>
      </c>
      <c r="B36" s="25" t="s">
        <v>71</v>
      </c>
      <c r="C36" s="8" t="s">
        <v>6</v>
      </c>
      <c r="D36" s="8" t="s">
        <v>7</v>
      </c>
      <c r="E36" s="26">
        <v>4864.8320361641263</v>
      </c>
      <c r="F36" s="27">
        <f>Tabella1[[#This Row],[Comunicazioni
'[N']]]/298996</f>
        <v>1.6270558924414126E-2</v>
      </c>
      <c r="G36" s="20"/>
      <c r="H36" s="27">
        <f>Tabella1[[#This Row],[PESO Comunicazioni 
'[%']]]*Tabella1[[#This Row],[Copertura 
'[No = 0 ; SI = 1']]]</f>
        <v>0</v>
      </c>
    </row>
    <row r="37" spans="1:8" x14ac:dyDescent="0.3">
      <c r="A37" s="8" t="s">
        <v>118</v>
      </c>
      <c r="B37" s="25" t="s">
        <v>71</v>
      </c>
      <c r="C37" s="8" t="s">
        <v>6</v>
      </c>
      <c r="D37" s="8" t="s">
        <v>7</v>
      </c>
      <c r="E37" s="26">
        <v>7116.4901126067289</v>
      </c>
      <c r="F37" s="27">
        <f>Tabella1[[#This Row],[Comunicazioni
'[N']]]/298996</f>
        <v>2.380128868816549E-2</v>
      </c>
      <c r="G37" s="20"/>
      <c r="H37" s="27">
        <f>Tabella1[[#This Row],[PESO Comunicazioni 
'[%']]]*Tabella1[[#This Row],[Copertura 
'[No = 0 ; SI = 1']]]</f>
        <v>0</v>
      </c>
    </row>
    <row r="38" spans="1:8" x14ac:dyDescent="0.3">
      <c r="A38" s="8" t="s">
        <v>117</v>
      </c>
      <c r="B38" s="25" t="s">
        <v>71</v>
      </c>
      <c r="C38" s="8" t="s">
        <v>6</v>
      </c>
      <c r="D38" s="8" t="s">
        <v>7</v>
      </c>
      <c r="E38" s="26">
        <v>5733.1262824411224</v>
      </c>
      <c r="F38" s="27">
        <f>Tabella1[[#This Row],[Comunicazioni
'[N']]]/298996</f>
        <v>1.9174591909059395E-2</v>
      </c>
      <c r="G38" s="20"/>
      <c r="H38" s="27">
        <f>Tabella1[[#This Row],[PESO Comunicazioni 
'[%']]]*Tabella1[[#This Row],[Copertura 
'[No = 0 ; SI = 1']]]</f>
        <v>0</v>
      </c>
    </row>
    <row r="39" spans="1:8" x14ac:dyDescent="0.3">
      <c r="A39" s="8" t="s">
        <v>70</v>
      </c>
      <c r="B39" s="25" t="s">
        <v>71</v>
      </c>
      <c r="C39" s="8" t="s">
        <v>6</v>
      </c>
      <c r="D39" s="8" t="s">
        <v>7</v>
      </c>
      <c r="E39" s="26">
        <v>2571.1875739605998</v>
      </c>
      <c r="F39" s="27">
        <f>Tabella1[[#This Row],[Comunicazioni
'[N']]]/298996</f>
        <v>8.5994045872205636E-3</v>
      </c>
      <c r="G39" s="20"/>
      <c r="H39" s="27">
        <f>Tabella1[[#This Row],[PESO Comunicazioni 
'[%']]]*Tabella1[[#This Row],[Copertura 
'[No = 0 ; SI = 1']]]</f>
        <v>0</v>
      </c>
    </row>
    <row r="40" spans="1:8" x14ac:dyDescent="0.3">
      <c r="A40" s="8" t="s">
        <v>72</v>
      </c>
      <c r="B40" s="25" t="s">
        <v>71</v>
      </c>
      <c r="C40" s="8" t="s">
        <v>6</v>
      </c>
      <c r="D40" s="8" t="s">
        <v>7</v>
      </c>
      <c r="E40" s="26">
        <v>799.49640049266816</v>
      </c>
      <c r="F40" s="27">
        <f>Tabella1[[#This Row],[Comunicazioni
'[N']]]/298996</f>
        <v>2.6739367767216558E-3</v>
      </c>
      <c r="G40" s="20"/>
      <c r="H40" s="27">
        <f>Tabella1[[#This Row],[PESO Comunicazioni 
'[%']]]*Tabella1[[#This Row],[Copertura 
'[No = 0 ; SI = 1']]]</f>
        <v>0</v>
      </c>
    </row>
    <row r="41" spans="1:8" x14ac:dyDescent="0.3">
      <c r="A41" s="8" t="s">
        <v>73</v>
      </c>
      <c r="B41" s="25" t="s">
        <v>71</v>
      </c>
      <c r="C41" s="8" t="s">
        <v>6</v>
      </c>
      <c r="D41" s="8" t="s">
        <v>7</v>
      </c>
      <c r="E41" s="26">
        <v>5918.2650857668523</v>
      </c>
      <c r="F41" s="27">
        <f>Tabella1[[#This Row],[Comunicazioni
'[N']]]/298996</f>
        <v>1.9793793514852547E-2</v>
      </c>
      <c r="G41" s="20"/>
      <c r="H41" s="27">
        <f>Tabella1[[#This Row],[PESO Comunicazioni 
'[%']]]*Tabella1[[#This Row],[Copertura 
'[No = 0 ; SI = 1']]]</f>
        <v>0</v>
      </c>
    </row>
    <row r="42" spans="1:8" x14ac:dyDescent="0.3">
      <c r="A42" s="8" t="s">
        <v>74</v>
      </c>
      <c r="B42" s="25" t="s">
        <v>71</v>
      </c>
      <c r="C42" s="8" t="s">
        <v>6</v>
      </c>
      <c r="D42" s="8" t="s">
        <v>7</v>
      </c>
      <c r="E42" s="26">
        <v>3397.7216095582889</v>
      </c>
      <c r="F42" s="27">
        <f>Tabella1[[#This Row],[Comunicazioni
'[N']]]/298996</f>
        <v>1.13637694469434E-2</v>
      </c>
      <c r="G42" s="20"/>
      <c r="H42" s="27">
        <f>Tabella1[[#This Row],[PESO Comunicazioni 
'[%']]]*Tabella1[[#This Row],[Copertura 
'[No = 0 ; SI = 1']]]</f>
        <v>0</v>
      </c>
    </row>
    <row r="43" spans="1:8" x14ac:dyDescent="0.3">
      <c r="A43" s="8" t="s">
        <v>75</v>
      </c>
      <c r="B43" s="25" t="s">
        <v>71</v>
      </c>
      <c r="C43" s="8" t="s">
        <v>6</v>
      </c>
      <c r="D43" s="8" t="s">
        <v>7</v>
      </c>
      <c r="E43" s="26">
        <v>4070.7911934468989</v>
      </c>
      <c r="F43" s="27">
        <f>Tabella1[[#This Row],[Comunicazioni
'[N']]]/298996</f>
        <v>1.3614868404416443E-2</v>
      </c>
      <c r="G43" s="20"/>
      <c r="H43" s="27">
        <f>Tabella1[[#This Row],[PESO Comunicazioni 
'[%']]]*Tabella1[[#This Row],[Copertura 
'[No = 0 ; SI = 1']]]</f>
        <v>0</v>
      </c>
    </row>
    <row r="44" spans="1:8" x14ac:dyDescent="0.3">
      <c r="A44" s="8" t="s">
        <v>76</v>
      </c>
      <c r="B44" s="25" t="s">
        <v>71</v>
      </c>
      <c r="C44" s="8" t="s">
        <v>6</v>
      </c>
      <c r="D44" s="8" t="s">
        <v>7</v>
      </c>
      <c r="E44" s="26">
        <v>2885.3294026727908</v>
      </c>
      <c r="F44" s="27">
        <f>Tabella1[[#This Row],[Comunicazioni
'[N']]]/298996</f>
        <v>9.6500602104134872E-3</v>
      </c>
      <c r="G44" s="20"/>
      <c r="H44" s="27">
        <f>Tabella1[[#This Row],[PESO Comunicazioni 
'[%']]]*Tabella1[[#This Row],[Copertura 
'[No = 0 ; SI = 1']]]</f>
        <v>0</v>
      </c>
    </row>
    <row r="45" spans="1:8" x14ac:dyDescent="0.3">
      <c r="A45" s="8" t="s">
        <v>77</v>
      </c>
      <c r="B45" s="25" t="s">
        <v>71</v>
      </c>
      <c r="C45" s="8" t="s">
        <v>6</v>
      </c>
      <c r="D45" s="8" t="s">
        <v>7</v>
      </c>
      <c r="E45" s="26">
        <v>4685.0914904968176</v>
      </c>
      <c r="F45" s="27">
        <f>Tabella1[[#This Row],[Comunicazioni
'[N']]]/298996</f>
        <v>1.5669411933593818E-2</v>
      </c>
      <c r="G45" s="20"/>
      <c r="H45" s="27">
        <f>Tabella1[[#This Row],[PESO Comunicazioni 
'[%']]]*Tabella1[[#This Row],[Copertura 
'[No = 0 ; SI = 1']]]</f>
        <v>0</v>
      </c>
    </row>
    <row r="46" spans="1:8" x14ac:dyDescent="0.3">
      <c r="A46" s="8" t="s">
        <v>78</v>
      </c>
      <c r="B46" s="25" t="s">
        <v>71</v>
      </c>
      <c r="C46" s="8" t="s">
        <v>6</v>
      </c>
      <c r="D46" s="8" t="s">
        <v>7</v>
      </c>
      <c r="E46" s="26">
        <v>2427.8089813141769</v>
      </c>
      <c r="F46" s="27">
        <f>Tabella1[[#This Row],[Comunicazioni
'[N']]]/298996</f>
        <v>8.1198711063498411E-3</v>
      </c>
      <c r="G46" s="20"/>
      <c r="H46" s="27">
        <f>Tabella1[[#This Row],[PESO Comunicazioni 
'[%']]]*Tabella1[[#This Row],[Copertura 
'[No = 0 ; SI = 1']]]</f>
        <v>0</v>
      </c>
    </row>
    <row r="47" spans="1:8" x14ac:dyDescent="0.3">
      <c r="A47" s="8" t="s">
        <v>79</v>
      </c>
      <c r="B47" s="25" t="s">
        <v>71</v>
      </c>
      <c r="C47" s="8" t="s">
        <v>6</v>
      </c>
      <c r="D47" s="8" t="s">
        <v>7</v>
      </c>
      <c r="E47" s="26">
        <v>730.55218791645711</v>
      </c>
      <c r="F47" s="27">
        <f>Tabella1[[#This Row],[Comunicazioni
'[N']]]/298996</f>
        <v>2.4433510412060935E-3</v>
      </c>
      <c r="G47" s="20"/>
      <c r="H47" s="27">
        <f>Tabella1[[#This Row],[PESO Comunicazioni 
'[%']]]*Tabella1[[#This Row],[Copertura 
'[No = 0 ; SI = 1']]]</f>
        <v>0</v>
      </c>
    </row>
    <row r="48" spans="1:8" x14ac:dyDescent="0.3">
      <c r="A48" s="8" t="s">
        <v>80</v>
      </c>
      <c r="B48" s="25" t="s">
        <v>71</v>
      </c>
      <c r="C48" s="8" t="s">
        <v>6</v>
      </c>
      <c r="D48" s="8" t="s">
        <v>7</v>
      </c>
      <c r="E48" s="26">
        <v>2802.255462930234</v>
      </c>
      <c r="F48" s="27">
        <f>Tabella1[[#This Row],[Comunicazioni
'[N']]]/298996</f>
        <v>9.3722172300975057E-3</v>
      </c>
      <c r="G48" s="20"/>
      <c r="H48" s="27">
        <f>Tabella1[[#This Row],[PESO Comunicazioni 
'[%']]]*Tabella1[[#This Row],[Copertura 
'[No = 0 ; SI = 1']]]</f>
        <v>0</v>
      </c>
    </row>
    <row r="49" spans="1:8" x14ac:dyDescent="0.3">
      <c r="A49" s="8" t="s">
        <v>81</v>
      </c>
      <c r="B49" s="25" t="s">
        <v>71</v>
      </c>
      <c r="C49" s="8" t="s">
        <v>6</v>
      </c>
      <c r="D49" s="8" t="s">
        <v>7</v>
      </c>
      <c r="E49" s="26">
        <v>2982.5812935393287</v>
      </c>
      <c r="F49" s="27">
        <f>Tabella1[[#This Row],[Comunicazioni
'[N']]]/298996</f>
        <v>9.9753217218268089E-3</v>
      </c>
      <c r="G49" s="20"/>
      <c r="H49" s="27">
        <f>Tabella1[[#This Row],[PESO Comunicazioni 
'[%']]]*Tabella1[[#This Row],[Copertura 
'[No = 0 ; SI = 1']]]</f>
        <v>0</v>
      </c>
    </row>
    <row r="50" spans="1:8" x14ac:dyDescent="0.3">
      <c r="A50" s="8" t="s">
        <v>82</v>
      </c>
      <c r="B50" s="25" t="s">
        <v>71</v>
      </c>
      <c r="C50" s="8" t="s">
        <v>6</v>
      </c>
      <c r="D50" s="8" t="s">
        <v>7</v>
      </c>
      <c r="E50" s="26">
        <v>13141.529205517709</v>
      </c>
      <c r="F50" s="27">
        <f>Tabella1[[#This Row],[Comunicazioni
'[N']]]/298996</f>
        <v>4.3952190683212176E-2</v>
      </c>
      <c r="G50" s="20"/>
      <c r="H50" s="27">
        <f>Tabella1[[#This Row],[PESO Comunicazioni 
'[%']]]*Tabella1[[#This Row],[Copertura 
'[No = 0 ; SI = 1']]]</f>
        <v>0</v>
      </c>
    </row>
    <row r="51" spans="1:8" x14ac:dyDescent="0.3">
      <c r="A51" s="8" t="s">
        <v>83</v>
      </c>
      <c r="B51" s="25" t="s">
        <v>71</v>
      </c>
      <c r="C51" s="8" t="s">
        <v>6</v>
      </c>
      <c r="D51" s="8" t="s">
        <v>7</v>
      </c>
      <c r="E51" s="26">
        <v>16723.51480748838</v>
      </c>
      <c r="F51" s="27">
        <f>Tabella1[[#This Row],[Comunicazioni
'[N']]]/298996</f>
        <v>5.5932235907799367E-2</v>
      </c>
      <c r="G51" s="20"/>
      <c r="H51" s="27">
        <f>Tabella1[[#This Row],[PESO Comunicazioni 
'[%']]]*Tabella1[[#This Row],[Copertura 
'[No = 0 ; SI = 1']]]</f>
        <v>0</v>
      </c>
    </row>
    <row r="52" spans="1:8" x14ac:dyDescent="0.3">
      <c r="A52" s="8" t="s">
        <v>84</v>
      </c>
      <c r="B52" s="25" t="s">
        <v>71</v>
      </c>
      <c r="C52" s="8" t="s">
        <v>6</v>
      </c>
      <c r="D52" s="8" t="s">
        <v>7</v>
      </c>
      <c r="E52" s="26">
        <v>1989.2010059739307</v>
      </c>
      <c r="F52" s="27">
        <f>Tabella1[[#This Row],[Comunicazioni
'[N']]]/298996</f>
        <v>6.6529351763031305E-3</v>
      </c>
      <c r="G52" s="20"/>
      <c r="H52" s="27">
        <f>Tabella1[[#This Row],[PESO Comunicazioni 
'[%']]]*Tabella1[[#This Row],[Copertura 
'[No = 0 ; SI = 1']]]</f>
        <v>0</v>
      </c>
    </row>
    <row r="53" spans="1:8" x14ac:dyDescent="0.3">
      <c r="A53" s="8" t="s">
        <v>85</v>
      </c>
      <c r="B53" s="25" t="s">
        <v>71</v>
      </c>
      <c r="C53" s="8" t="s">
        <v>6</v>
      </c>
      <c r="D53" s="8" t="s">
        <v>7</v>
      </c>
      <c r="E53" s="26">
        <v>6634.4598587421151</v>
      </c>
      <c r="F53" s="27">
        <f>Tabella1[[#This Row],[Comunicazioni
'[N']]]/298996</f>
        <v>2.2189125803496083E-2</v>
      </c>
      <c r="G53" s="20"/>
      <c r="H53" s="27">
        <f>Tabella1[[#This Row],[PESO Comunicazioni 
'[%']]]*Tabella1[[#This Row],[Copertura 
'[No = 0 ; SI = 1']]]</f>
        <v>0</v>
      </c>
    </row>
    <row r="54" spans="1:8" x14ac:dyDescent="0.3">
      <c r="A54" s="8" t="s">
        <v>86</v>
      </c>
      <c r="B54" s="25" t="s">
        <v>71</v>
      </c>
      <c r="C54" s="8" t="s">
        <v>6</v>
      </c>
      <c r="D54" s="8" t="s">
        <v>7</v>
      </c>
      <c r="E54" s="26">
        <v>2204.7651132104884</v>
      </c>
      <c r="F54" s="27">
        <f>Tabella1[[#This Row],[Comunicazioni
'[N']]]/298996</f>
        <v>7.3738950126773879E-3</v>
      </c>
      <c r="G54" s="20"/>
      <c r="H54" s="27">
        <f>Tabella1[[#This Row],[PESO Comunicazioni 
'[%']]]*Tabella1[[#This Row],[Copertura 
'[No = 0 ; SI = 1']]]</f>
        <v>0</v>
      </c>
    </row>
    <row r="55" spans="1:8" x14ac:dyDescent="0.3">
      <c r="A55" s="8" t="s">
        <v>87</v>
      </c>
      <c r="B55" s="25" t="s">
        <v>71</v>
      </c>
      <c r="C55" s="8" t="s">
        <v>6</v>
      </c>
      <c r="D55" s="8" t="s">
        <v>7</v>
      </c>
      <c r="E55" s="26">
        <v>2175.0185167702571</v>
      </c>
      <c r="F55" s="27">
        <f>Tabella1[[#This Row],[Comunicazioni
'[N']]]/298996</f>
        <v>7.2744067371143997E-3</v>
      </c>
      <c r="G55" s="20"/>
      <c r="H55" s="27">
        <f>Tabella1[[#This Row],[PESO Comunicazioni 
'[%']]]*Tabella1[[#This Row],[Copertura 
'[No = 0 ; SI = 1']]]</f>
        <v>0</v>
      </c>
    </row>
    <row r="56" spans="1:8" x14ac:dyDescent="0.3">
      <c r="A56" s="8" t="s">
        <v>88</v>
      </c>
      <c r="B56" s="25" t="s">
        <v>71</v>
      </c>
      <c r="C56" s="8" t="s">
        <v>6</v>
      </c>
      <c r="D56" s="8" t="s">
        <v>7</v>
      </c>
      <c r="E56" s="26">
        <v>2519.6249794172727</v>
      </c>
      <c r="F56" s="27">
        <f>Tabella1[[#This Row],[Comunicazioni
'[N']]]/298996</f>
        <v>8.4269521311899579E-3</v>
      </c>
      <c r="G56" s="20"/>
      <c r="H56" s="27">
        <f>Tabella1[[#This Row],[PESO Comunicazioni 
'[%']]]*Tabella1[[#This Row],[Copertura 
'[No = 0 ; SI = 1']]]</f>
        <v>0</v>
      </c>
    </row>
    <row r="57" spans="1:8" x14ac:dyDescent="0.3">
      <c r="A57" s="8" t="s">
        <v>89</v>
      </c>
      <c r="B57" s="25" t="s">
        <v>71</v>
      </c>
      <c r="C57" s="8" t="s">
        <v>6</v>
      </c>
      <c r="D57" s="8" t="s">
        <v>7</v>
      </c>
      <c r="E57" s="26">
        <v>7255.0587579229777</v>
      </c>
      <c r="F57" s="27">
        <f>Tabella1[[#This Row],[Comunicazioni
'[N']]]/298996</f>
        <v>2.4264735173457095E-2</v>
      </c>
      <c r="G57" s="20"/>
      <c r="H57" s="27">
        <f>Tabella1[[#This Row],[PESO Comunicazioni 
'[%']]]*Tabella1[[#This Row],[Copertura 
'[No = 0 ; SI = 1']]]</f>
        <v>0</v>
      </c>
    </row>
    <row r="58" spans="1:8" x14ac:dyDescent="0.3">
      <c r="A58" s="8" t="s">
        <v>90</v>
      </c>
      <c r="B58" s="25" t="s">
        <v>71</v>
      </c>
      <c r="C58" s="8" t="s">
        <v>6</v>
      </c>
      <c r="D58" s="8" t="s">
        <v>7</v>
      </c>
      <c r="E58" s="26">
        <v>3512.5376076613852</v>
      </c>
      <c r="F58" s="27">
        <f>Tabella1[[#This Row],[Comunicazioni
'[N']]]/298996</f>
        <v>1.1747774577791626E-2</v>
      </c>
      <c r="G58" s="20"/>
      <c r="H58" s="27">
        <f>Tabella1[[#This Row],[PESO Comunicazioni 
'[%']]]*Tabella1[[#This Row],[Copertura 
'[No = 0 ; SI = 1']]]</f>
        <v>0</v>
      </c>
    </row>
    <row r="59" spans="1:8" x14ac:dyDescent="0.3">
      <c r="A59" s="8" t="s">
        <v>91</v>
      </c>
      <c r="B59" s="25" t="s">
        <v>71</v>
      </c>
      <c r="C59" s="8" t="s">
        <v>6</v>
      </c>
      <c r="D59" s="8" t="s">
        <v>7</v>
      </c>
      <c r="E59" s="26">
        <v>2123.5147350371808</v>
      </c>
      <c r="F59" s="27">
        <f>Tabella1[[#This Row],[Comunicazioni
'[N']]]/298996</f>
        <v>7.1021509820772882E-3</v>
      </c>
      <c r="G59" s="20"/>
      <c r="H59" s="27">
        <f>Tabella1[[#This Row],[PESO Comunicazioni 
'[%']]]*Tabella1[[#This Row],[Copertura 
'[No = 0 ; SI = 1']]]</f>
        <v>0</v>
      </c>
    </row>
    <row r="60" spans="1:8" x14ac:dyDescent="0.3">
      <c r="A60" s="8" t="s">
        <v>92</v>
      </c>
      <c r="B60" s="25" t="s">
        <v>71</v>
      </c>
      <c r="C60" s="8" t="s">
        <v>6</v>
      </c>
      <c r="D60" s="8" t="s">
        <v>7</v>
      </c>
      <c r="E60" s="26">
        <v>2843.4470282932912</v>
      </c>
      <c r="F60" s="27">
        <f>Tabella1[[#This Row],[Comunicazioni
'[N']]]/298996</f>
        <v>9.5099835057769703E-3</v>
      </c>
      <c r="G60" s="20"/>
      <c r="H60" s="27">
        <f>Tabella1[[#This Row],[PESO Comunicazioni 
'[%']]]*Tabella1[[#This Row],[Copertura 
'[No = 0 ; SI = 1']]]</f>
        <v>0</v>
      </c>
    </row>
    <row r="61" spans="1:8" x14ac:dyDescent="0.3">
      <c r="A61" s="8" t="s">
        <v>93</v>
      </c>
      <c r="B61" s="25" t="s">
        <v>71</v>
      </c>
      <c r="C61" s="8" t="s">
        <v>6</v>
      </c>
      <c r="D61" s="8" t="s">
        <v>7</v>
      </c>
      <c r="E61" s="26">
        <v>1788.4317191352402</v>
      </c>
      <c r="F61" s="27">
        <f>Tabella1[[#This Row],[Comunicazioni
'[N']]]/298996</f>
        <v>5.9814570065661087E-3</v>
      </c>
      <c r="G61" s="20"/>
      <c r="H61" s="27">
        <f>Tabella1[[#This Row],[PESO Comunicazioni 
'[%']]]*Tabella1[[#This Row],[Copertura 
'[No = 0 ; SI = 1']]]</f>
        <v>0</v>
      </c>
    </row>
    <row r="62" spans="1:8" x14ac:dyDescent="0.3">
      <c r="A62" s="8" t="s">
        <v>94</v>
      </c>
      <c r="B62" s="25" t="s">
        <v>71</v>
      </c>
      <c r="C62" s="8" t="s">
        <v>6</v>
      </c>
      <c r="D62" s="8" t="s">
        <v>7</v>
      </c>
      <c r="E62" s="26">
        <v>1609.1028631396839</v>
      </c>
      <c r="F62" s="27">
        <f>Tabella1[[#This Row],[Comunicazioni
'[N']]]/298996</f>
        <v>5.3816869227002496E-3</v>
      </c>
      <c r="G62" s="20"/>
      <c r="H62" s="27">
        <f>Tabella1[[#This Row],[PESO Comunicazioni 
'[%']]]*Tabella1[[#This Row],[Copertura 
'[No = 0 ; SI = 1']]]</f>
        <v>0</v>
      </c>
    </row>
    <row r="63" spans="1:8" x14ac:dyDescent="0.3">
      <c r="A63" s="8" t="s">
        <v>95</v>
      </c>
      <c r="B63" s="25" t="s">
        <v>71</v>
      </c>
      <c r="C63" s="8" t="s">
        <v>6</v>
      </c>
      <c r="D63" s="8" t="s">
        <v>7</v>
      </c>
      <c r="E63" s="26">
        <v>7133.8972641987884</v>
      </c>
      <c r="F63" s="27">
        <f>Tabella1[[#This Row],[Comunicazioni
'[N']]]/298996</f>
        <v>2.3859507365311873E-2</v>
      </c>
      <c r="G63" s="20"/>
      <c r="H63" s="27">
        <f>Tabella1[[#This Row],[PESO Comunicazioni 
'[%']]]*Tabella1[[#This Row],[Copertura 
'[No = 0 ; SI = 1']]]</f>
        <v>0</v>
      </c>
    </row>
    <row r="64" spans="1:8" x14ac:dyDescent="0.3">
      <c r="A64" s="8" t="s">
        <v>96</v>
      </c>
      <c r="B64" s="25" t="s">
        <v>71</v>
      </c>
      <c r="C64" s="8" t="s">
        <v>6</v>
      </c>
      <c r="D64" s="8" t="s">
        <v>7</v>
      </c>
      <c r="E64" s="26">
        <v>1752.7997229290484</v>
      </c>
      <c r="F64" s="27">
        <f>Tabella1[[#This Row],[Comunicazioni
'[N']]]/298996</f>
        <v>5.8622848564163013E-3</v>
      </c>
      <c r="G64" s="20"/>
      <c r="H64" s="27">
        <f>Tabella1[[#This Row],[PESO Comunicazioni 
'[%']]]*Tabella1[[#This Row],[Copertura 
'[No = 0 ; SI = 1']]]</f>
        <v>0</v>
      </c>
    </row>
    <row r="65" spans="1:8" x14ac:dyDescent="0.3">
      <c r="A65" s="8" t="s">
        <v>97</v>
      </c>
      <c r="B65" s="25" t="s">
        <v>71</v>
      </c>
      <c r="C65" s="8" t="s">
        <v>6</v>
      </c>
      <c r="D65" s="8" t="s">
        <v>7</v>
      </c>
      <c r="E65" s="26">
        <v>7190.3000599369016</v>
      </c>
      <c r="F65" s="27">
        <f>Tabella1[[#This Row],[Comunicazioni
'[N']]]/298996</f>
        <v>2.4048148001768924E-2</v>
      </c>
      <c r="G65" s="20"/>
      <c r="H65" s="27">
        <f>Tabella1[[#This Row],[PESO Comunicazioni 
'[%']]]*Tabella1[[#This Row],[Copertura 
'[No = 0 ; SI = 1']]]</f>
        <v>0</v>
      </c>
    </row>
    <row r="66" spans="1:8" x14ac:dyDescent="0.3">
      <c r="A66" s="8" t="s">
        <v>98</v>
      </c>
      <c r="B66" s="25" t="s">
        <v>71</v>
      </c>
      <c r="C66" s="8" t="s">
        <v>6</v>
      </c>
      <c r="D66" s="8" t="s">
        <v>7</v>
      </c>
      <c r="E66" s="26">
        <v>2376.4061855760638</v>
      </c>
      <c r="F66" s="27">
        <f>Tabella1[[#This Row],[Comunicazioni
'[N']]]/298996</f>
        <v>7.9479531016336796E-3</v>
      </c>
      <c r="G66" s="20"/>
      <c r="H66" s="27">
        <f>Tabella1[[#This Row],[PESO Comunicazioni 
'[%']]]*Tabella1[[#This Row],[Copertura 
'[No = 0 ; SI = 1']]]</f>
        <v>0</v>
      </c>
    </row>
    <row r="67" spans="1:8" x14ac:dyDescent="0.3">
      <c r="A67" s="8" t="s">
        <v>99</v>
      </c>
      <c r="B67" s="25" t="s">
        <v>71</v>
      </c>
      <c r="C67" s="8" t="s">
        <v>6</v>
      </c>
      <c r="D67" s="8" t="s">
        <v>7</v>
      </c>
      <c r="E67" s="26">
        <v>1853.6202591118363</v>
      </c>
      <c r="F67" s="27">
        <f>Tabella1[[#This Row],[Comunicazioni
'[N']]]/298996</f>
        <v>6.199481796117126E-3</v>
      </c>
      <c r="G67" s="20"/>
      <c r="H67" s="27">
        <f>Tabella1[[#This Row],[PESO Comunicazioni 
'[%']]]*Tabella1[[#This Row],[Copertura 
'[No = 0 ; SI = 1']]]</f>
        <v>0</v>
      </c>
    </row>
    <row r="68" spans="1:8" x14ac:dyDescent="0.3">
      <c r="A68" s="8" t="s">
        <v>100</v>
      </c>
      <c r="B68" s="25" t="s">
        <v>71</v>
      </c>
      <c r="C68" s="8" t="s">
        <v>6</v>
      </c>
      <c r="D68" s="8" t="s">
        <v>7</v>
      </c>
      <c r="E68" s="26">
        <v>3592.6070093242497</v>
      </c>
      <c r="F68" s="27">
        <f>Tabella1[[#This Row],[Comunicazioni
'[N']]]/298996</f>
        <v>1.2015568801335971E-2</v>
      </c>
      <c r="G68" s="20"/>
      <c r="H68" s="27">
        <f>Tabella1[[#This Row],[PESO Comunicazioni 
'[%']]]*Tabella1[[#This Row],[Copertura 
'[No = 0 ; SI = 1']]]</f>
        <v>0</v>
      </c>
    </row>
    <row r="69" spans="1:8" x14ac:dyDescent="0.3">
      <c r="A69" s="8" t="s">
        <v>101</v>
      </c>
      <c r="B69" s="25" t="s">
        <v>71</v>
      </c>
      <c r="C69" s="8" t="s">
        <v>6</v>
      </c>
      <c r="D69" s="8" t="s">
        <v>7</v>
      </c>
      <c r="E69" s="26">
        <v>3591.8498240314043</v>
      </c>
      <c r="F69" s="27">
        <f>Tabella1[[#This Row],[Comunicazioni
'[N']]]/298996</f>
        <v>1.2013036375173595E-2</v>
      </c>
      <c r="G69" s="20"/>
      <c r="H69" s="27">
        <f>Tabella1[[#This Row],[PESO Comunicazioni 
'[%']]]*Tabella1[[#This Row],[Copertura 
'[No = 0 ; SI = 1']]]</f>
        <v>0</v>
      </c>
    </row>
    <row r="70" spans="1:8" x14ac:dyDescent="0.3">
      <c r="A70" s="8" t="s">
        <v>102</v>
      </c>
      <c r="B70" s="25" t="s">
        <v>71</v>
      </c>
      <c r="C70" s="8" t="s">
        <v>6</v>
      </c>
      <c r="D70" s="8" t="s">
        <v>7</v>
      </c>
      <c r="E70" s="26">
        <v>2949.8753575905803</v>
      </c>
      <c r="F70" s="27">
        <f>Tabella1[[#This Row],[Comunicazioni
'[N']]]/298996</f>
        <v>9.8659358573043796E-3</v>
      </c>
      <c r="G70" s="20"/>
      <c r="H70" s="27">
        <f>Tabella1[[#This Row],[PESO Comunicazioni 
'[%']]]*Tabella1[[#This Row],[Copertura 
'[No = 0 ; SI = 1']]]</f>
        <v>0</v>
      </c>
    </row>
    <row r="71" spans="1:8" x14ac:dyDescent="0.3">
      <c r="A71" s="8" t="s">
        <v>103</v>
      </c>
      <c r="B71" s="25" t="s">
        <v>71</v>
      </c>
      <c r="C71" s="8" t="s">
        <v>6</v>
      </c>
      <c r="D71" s="8" t="s">
        <v>7</v>
      </c>
      <c r="E71" s="26">
        <v>6424.2561918332131</v>
      </c>
      <c r="F71" s="27">
        <f>Tabella1[[#This Row],[Comunicazioni
'[N']]]/298996</f>
        <v>2.1486094101035511E-2</v>
      </c>
      <c r="G71" s="20"/>
      <c r="H71" s="27">
        <f>Tabella1[[#This Row],[PESO Comunicazioni 
'[%']]]*Tabella1[[#This Row],[Copertura 
'[No = 0 ; SI = 1']]]</f>
        <v>0</v>
      </c>
    </row>
    <row r="72" spans="1:8" x14ac:dyDescent="0.3">
      <c r="A72" s="8" t="s">
        <v>104</v>
      </c>
      <c r="B72" s="25" t="s">
        <v>71</v>
      </c>
      <c r="C72" s="8" t="s">
        <v>6</v>
      </c>
      <c r="D72" s="8" t="s">
        <v>7</v>
      </c>
      <c r="E72" s="26">
        <v>6293.052524924311</v>
      </c>
      <c r="F72" s="27">
        <f>Tabella1[[#This Row],[Comunicazioni
'[N']]]/298996</f>
        <v>2.1047279980081043E-2</v>
      </c>
      <c r="G72" s="20"/>
      <c r="H72" s="27">
        <f>Tabella1[[#This Row],[PESO Comunicazioni 
'[%']]]*Tabella1[[#This Row],[Copertura 
'[No = 0 ; SI = 1']]]</f>
        <v>0</v>
      </c>
    </row>
    <row r="73" spans="1:8" x14ac:dyDescent="0.3">
      <c r="A73" s="8" t="s">
        <v>105</v>
      </c>
      <c r="B73" s="25" t="s">
        <v>71</v>
      </c>
      <c r="C73" s="8" t="s">
        <v>6</v>
      </c>
      <c r="D73" s="8" t="s">
        <v>7</v>
      </c>
      <c r="E73" s="26">
        <v>2148.1979805874694</v>
      </c>
      <c r="F73" s="27">
        <f>Tabella1[[#This Row],[Comunicazioni
'[N']]]/298996</f>
        <v>7.1847047471787894E-3</v>
      </c>
      <c r="G73" s="20"/>
      <c r="H73" s="27">
        <f>Tabella1[[#This Row],[PESO Comunicazioni 
'[%']]]*Tabella1[[#This Row],[Copertura 
'[No = 0 ; SI = 1']]]</f>
        <v>0</v>
      </c>
    </row>
    <row r="74" spans="1:8" x14ac:dyDescent="0.3">
      <c r="A74" s="8" t="s">
        <v>106</v>
      </c>
      <c r="B74" s="25" t="s">
        <v>71</v>
      </c>
      <c r="C74" s="8" t="s">
        <v>6</v>
      </c>
      <c r="D74" s="8" t="s">
        <v>7</v>
      </c>
      <c r="E74" s="26">
        <v>1588.2944285027411</v>
      </c>
      <c r="F74" s="27">
        <f>Tabella1[[#This Row],[Comunicazioni
'[N']]]/298996</f>
        <v>5.3120925647926432E-3</v>
      </c>
      <c r="G74" s="20"/>
      <c r="H74" s="27">
        <f>Tabella1[[#This Row],[PESO Comunicazioni 
'[%']]]*Tabella1[[#This Row],[Copertura 
'[No = 0 ; SI = 1']]]</f>
        <v>0</v>
      </c>
    </row>
    <row r="75" spans="1:8" x14ac:dyDescent="0.3">
      <c r="A75" s="8" t="s">
        <v>107</v>
      </c>
      <c r="B75" s="25" t="s">
        <v>71</v>
      </c>
      <c r="C75" s="8" t="s">
        <v>6</v>
      </c>
      <c r="D75" s="8" t="s">
        <v>7</v>
      </c>
      <c r="E75" s="26">
        <v>4827.6208057890708</v>
      </c>
      <c r="F75" s="27">
        <f>Tabella1[[#This Row],[Comunicazioni
'[N']]]/298996</f>
        <v>1.614610498397661E-2</v>
      </c>
      <c r="G75" s="20"/>
      <c r="H75" s="27">
        <f>Tabella1[[#This Row],[PESO Comunicazioni 
'[%']]]*Tabella1[[#This Row],[Copertura 
'[No = 0 ; SI = 1']]]</f>
        <v>0</v>
      </c>
    </row>
    <row r="76" spans="1:8" x14ac:dyDescent="0.3">
      <c r="A76" s="8" t="s">
        <v>108</v>
      </c>
      <c r="B76" s="25" t="s">
        <v>71</v>
      </c>
      <c r="C76" s="8" t="s">
        <v>6</v>
      </c>
      <c r="D76" s="8" t="s">
        <v>7</v>
      </c>
      <c r="E76" s="26">
        <v>898.49337510620694</v>
      </c>
      <c r="F76" s="27">
        <f>Tabella1[[#This Row],[Comunicazioni
'[N']]]/298996</f>
        <v>3.0050347667066012E-3</v>
      </c>
      <c r="G76" s="20"/>
      <c r="H76" s="27">
        <f>Tabella1[[#This Row],[PESO Comunicazioni 
'[%']]]*Tabella1[[#This Row],[Copertura 
'[No = 0 ; SI = 1']]]</f>
        <v>0</v>
      </c>
    </row>
    <row r="77" spans="1:8" x14ac:dyDescent="0.3">
      <c r="A77" s="8" t="s">
        <v>109</v>
      </c>
      <c r="B77" s="25" t="s">
        <v>71</v>
      </c>
      <c r="C77" s="8" t="s">
        <v>6</v>
      </c>
      <c r="D77" s="8" t="s">
        <v>7</v>
      </c>
      <c r="E77" s="26">
        <v>1515.7830833035114</v>
      </c>
      <c r="F77" s="27">
        <f>Tabella1[[#This Row],[Comunicazioni
'[N']]]/298996</f>
        <v>5.0695764602319473E-3</v>
      </c>
      <c r="G77" s="20"/>
      <c r="H77" s="27">
        <f>Tabella1[[#This Row],[PESO Comunicazioni 
'[%']]]*Tabella1[[#This Row],[Copertura 
'[No = 0 ; SI = 1']]]</f>
        <v>0</v>
      </c>
    </row>
    <row r="78" spans="1:8" x14ac:dyDescent="0.3">
      <c r="A78" s="8" t="s">
        <v>110</v>
      </c>
      <c r="B78" s="25" t="s">
        <v>71</v>
      </c>
      <c r="C78" s="8" t="s">
        <v>6</v>
      </c>
      <c r="D78" s="8" t="s">
        <v>7</v>
      </c>
      <c r="E78" s="26">
        <v>1360.4105414300111</v>
      </c>
      <c r="F78" s="27">
        <f>Tabella1[[#This Row],[Comunicazioni
'[N']]]/298996</f>
        <v>4.5499289001525479E-3</v>
      </c>
      <c r="G78" s="20"/>
      <c r="H78" s="27">
        <f>Tabella1[[#This Row],[PESO Comunicazioni 
'[%']]]*Tabella1[[#This Row],[Copertura 
'[No = 0 ; SI = 1']]]</f>
        <v>0</v>
      </c>
    </row>
    <row r="79" spans="1:8" x14ac:dyDescent="0.3">
      <c r="A79" s="8" t="s">
        <v>111</v>
      </c>
      <c r="B79" s="25" t="s">
        <v>71</v>
      </c>
      <c r="C79" s="8" t="s">
        <v>6</v>
      </c>
      <c r="D79" s="8" t="s">
        <v>7</v>
      </c>
      <c r="E79" s="26">
        <v>924.25207309228313</v>
      </c>
      <c r="F79" s="27">
        <f>Tabella1[[#This Row],[Comunicazioni
'[N']]]/298996</f>
        <v>3.0911854108158074E-3</v>
      </c>
      <c r="G79" s="20"/>
      <c r="H79" s="27">
        <f>Tabella1[[#This Row],[PESO Comunicazioni 
'[%']]]*Tabella1[[#This Row],[Copertura 
'[No = 0 ; SI = 1']]]</f>
        <v>0</v>
      </c>
    </row>
    <row r="80" spans="1:8" x14ac:dyDescent="0.3">
      <c r="A80" s="8" t="s">
        <v>112</v>
      </c>
      <c r="B80" s="25" t="s">
        <v>71</v>
      </c>
      <c r="C80" s="8" t="s">
        <v>6</v>
      </c>
      <c r="D80" s="8" t="s">
        <v>7</v>
      </c>
      <c r="E80" s="26">
        <v>2911.0593594874845</v>
      </c>
      <c r="F80" s="27">
        <f>Tabella1[[#This Row],[Comunicazioni
'[N']]]/298996</f>
        <v>9.7361147289177254E-3</v>
      </c>
      <c r="G80" s="20"/>
      <c r="H80" s="27">
        <f>Tabella1[[#This Row],[PESO Comunicazioni 
'[%']]]*Tabella1[[#This Row],[Copertura 
'[No = 0 ; SI = 1']]]</f>
        <v>0</v>
      </c>
    </row>
    <row r="81" spans="1:8" x14ac:dyDescent="0.3">
      <c r="A81" s="8" t="s">
        <v>113</v>
      </c>
      <c r="B81" s="25" t="s">
        <v>71</v>
      </c>
      <c r="C81" s="8" t="s">
        <v>6</v>
      </c>
      <c r="D81" s="8" t="s">
        <v>7</v>
      </c>
      <c r="E81" s="26">
        <v>7588.7376476193194</v>
      </c>
      <c r="F81" s="27">
        <f>Tabella1[[#This Row],[Comunicazioni
'[N']]]/298996</f>
        <v>2.5380733011877481E-2</v>
      </c>
      <c r="G81" s="20"/>
      <c r="H81" s="27">
        <f>Tabella1[[#This Row],[PESO Comunicazioni 
'[%']]]*Tabella1[[#This Row],[Copertura 
'[No = 0 ; SI = 1']]]</f>
        <v>0</v>
      </c>
    </row>
    <row r="82" spans="1:8" x14ac:dyDescent="0.3">
      <c r="A82" s="8" t="s">
        <v>114</v>
      </c>
      <c r="B82" s="25" t="s">
        <v>71</v>
      </c>
      <c r="C82" s="8" t="s">
        <v>6</v>
      </c>
      <c r="D82" s="8" t="s">
        <v>7</v>
      </c>
      <c r="E82" s="26">
        <v>3785.1877561863448</v>
      </c>
      <c r="F82" s="27">
        <f>Tabella1[[#This Row],[Comunicazioni
'[N']]]/298996</f>
        <v>1.2659660183368155E-2</v>
      </c>
      <c r="G82" s="20"/>
      <c r="H82" s="27">
        <f>Tabella1[[#This Row],[PESO Comunicazioni 
'[%']]]*Tabella1[[#This Row],[Copertura 
'[No = 0 ; SI = 1']]]</f>
        <v>0</v>
      </c>
    </row>
    <row r="83" spans="1:8" x14ac:dyDescent="0.3">
      <c r="A83" s="8" t="s">
        <v>115</v>
      </c>
      <c r="B83" s="25" t="s">
        <v>71</v>
      </c>
      <c r="C83" s="8" t="s">
        <v>6</v>
      </c>
      <c r="D83" s="8" t="s">
        <v>7</v>
      </c>
      <c r="E83" s="26">
        <v>6802.598662067845</v>
      </c>
      <c r="F83" s="27">
        <f>Tabella1[[#This Row],[Comunicazioni
'[N']]]/298996</f>
        <v>2.2751470461370202E-2</v>
      </c>
      <c r="G83" s="20"/>
      <c r="H83" s="27">
        <f>Tabella1[[#This Row],[PESO Comunicazioni 
'[%']]]*Tabella1[[#This Row],[Copertura 
'[No = 0 ; SI = 1']]]</f>
        <v>0</v>
      </c>
    </row>
    <row r="84" spans="1:8" x14ac:dyDescent="0.3">
      <c r="A84" s="8" t="s">
        <v>116</v>
      </c>
      <c r="B84" s="25" t="s">
        <v>71</v>
      </c>
      <c r="C84" s="8" t="s">
        <v>6</v>
      </c>
      <c r="D84" s="8" t="s">
        <v>7</v>
      </c>
      <c r="E84" s="26">
        <v>3624.2541324627482</v>
      </c>
      <c r="F84" s="27">
        <f>Tabella1[[#This Row],[Comunicazioni
'[N']]]/298996</f>
        <v>1.2121413438516729E-2</v>
      </c>
      <c r="G84" s="20"/>
      <c r="H84" s="27">
        <f>Tabella1[[#This Row],[PESO Comunicazioni 
'[%']]]*Tabella1[[#This Row],[Copertura 
'[No = 0 ; SI = 1']]]</f>
        <v>0</v>
      </c>
    </row>
    <row r="85" spans="1:8" x14ac:dyDescent="0.3">
      <c r="A85" s="8" t="s">
        <v>1296</v>
      </c>
      <c r="B85" s="25" t="s">
        <v>71</v>
      </c>
      <c r="C85" s="8" t="s">
        <v>546</v>
      </c>
      <c r="D85" s="8" t="s">
        <v>547</v>
      </c>
      <c r="E85" s="26">
        <v>1.5625945433269153</v>
      </c>
      <c r="F85" s="27">
        <f>Tabella1[[#This Row],[Comunicazioni
'[N']]]/298996</f>
        <v>5.2261386216769293E-6</v>
      </c>
      <c r="G85" s="20"/>
      <c r="H85" s="27">
        <f>Tabella1[[#This Row],[PESO Comunicazioni 
'[%']]]*Tabella1[[#This Row],[Copertura 
'[No = 0 ; SI = 1']]]</f>
        <v>0</v>
      </c>
    </row>
    <row r="86" spans="1:8" x14ac:dyDescent="0.3">
      <c r="A86" s="8" t="s">
        <v>1295</v>
      </c>
      <c r="B86" s="25" t="s">
        <v>71</v>
      </c>
      <c r="C86" s="8" t="s">
        <v>546</v>
      </c>
      <c r="D86" s="8" t="s">
        <v>547</v>
      </c>
      <c r="E86" s="26">
        <v>0.56259454332691516</v>
      </c>
      <c r="F86" s="27">
        <f>Tabella1[[#This Row],[Comunicazioni
'[N']]]/298996</f>
        <v>1.8816122734983585E-6</v>
      </c>
      <c r="G86" s="20"/>
      <c r="H86" s="27">
        <f>Tabella1[[#This Row],[PESO Comunicazioni 
'[%']]]*Tabella1[[#This Row],[Copertura 
'[No = 0 ; SI = 1']]]</f>
        <v>0</v>
      </c>
    </row>
    <row r="87" spans="1:8" x14ac:dyDescent="0.3">
      <c r="A87" s="8" t="s">
        <v>1294</v>
      </c>
      <c r="B87" s="25" t="s">
        <v>71</v>
      </c>
      <c r="C87" s="8" t="s">
        <v>546</v>
      </c>
      <c r="D87" s="8" t="s">
        <v>547</v>
      </c>
      <c r="E87" s="26">
        <v>1.5625945433269153</v>
      </c>
      <c r="F87" s="27">
        <f>Tabella1[[#This Row],[Comunicazioni
'[N']]]/298996</f>
        <v>5.2261386216769293E-6</v>
      </c>
      <c r="G87" s="20"/>
      <c r="H87" s="27">
        <f>Tabella1[[#This Row],[PESO Comunicazioni 
'[%']]]*Tabella1[[#This Row],[Copertura 
'[No = 0 ; SI = 1']]]</f>
        <v>0</v>
      </c>
    </row>
    <row r="88" spans="1:8" x14ac:dyDescent="0.3">
      <c r="A88" s="8" t="s">
        <v>1293</v>
      </c>
      <c r="B88" s="25" t="s">
        <v>71</v>
      </c>
      <c r="C88" s="8" t="s">
        <v>546</v>
      </c>
      <c r="D88" s="8" t="s">
        <v>547</v>
      </c>
      <c r="E88" s="26">
        <v>2.1251890866538306</v>
      </c>
      <c r="F88" s="27">
        <f>Tabella1[[#This Row],[Comunicazioni
'[N']]]/298996</f>
        <v>7.1077508951752886E-6</v>
      </c>
      <c r="G88" s="20"/>
      <c r="H88" s="27">
        <f>Tabella1[[#This Row],[PESO Comunicazioni 
'[%']]]*Tabella1[[#This Row],[Copertura 
'[No = 0 ; SI = 1']]]</f>
        <v>0</v>
      </c>
    </row>
    <row r="89" spans="1:8" x14ac:dyDescent="0.3">
      <c r="A89" s="8" t="s">
        <v>1292</v>
      </c>
      <c r="B89" s="25" t="s">
        <v>71</v>
      </c>
      <c r="C89" s="8" t="s">
        <v>546</v>
      </c>
      <c r="D89" s="8" t="s">
        <v>547</v>
      </c>
      <c r="E89" s="26">
        <v>894.93834402903315</v>
      </c>
      <c r="F89" s="27">
        <f>Tabella1[[#This Row],[Comunicazioni
'[N']]]/298996</f>
        <v>2.9931448716004E-3</v>
      </c>
      <c r="G89" s="20"/>
      <c r="H89" s="27">
        <f>Tabella1[[#This Row],[PESO Comunicazioni 
'[%']]]*Tabella1[[#This Row],[Copertura 
'[No = 0 ; SI = 1']]]</f>
        <v>0</v>
      </c>
    </row>
    <row r="90" spans="1:8" x14ac:dyDescent="0.3">
      <c r="A90" s="8" t="s">
        <v>607</v>
      </c>
      <c r="B90" s="25" t="s">
        <v>71</v>
      </c>
      <c r="C90" s="8" t="s">
        <v>546</v>
      </c>
      <c r="D90" s="8" t="s">
        <v>547</v>
      </c>
      <c r="E90" s="26">
        <v>1302.2898904230492</v>
      </c>
      <c r="F90" s="27">
        <f>Tabella1[[#This Row],[Comunicazioni
'[N']]]/298996</f>
        <v>4.3555428514864721E-3</v>
      </c>
      <c r="G90" s="20"/>
      <c r="H90" s="27">
        <f>Tabella1[[#This Row],[PESO Comunicazioni 
'[%']]]*Tabella1[[#This Row],[Copertura 
'[No = 0 ; SI = 1']]]</f>
        <v>0</v>
      </c>
    </row>
    <row r="91" spans="1:8" x14ac:dyDescent="0.3">
      <c r="A91" s="8" t="s">
        <v>606</v>
      </c>
      <c r="B91" s="25" t="s">
        <v>71</v>
      </c>
      <c r="C91" s="8" t="s">
        <v>546</v>
      </c>
      <c r="D91" s="8" t="s">
        <v>547</v>
      </c>
      <c r="E91" s="26">
        <v>1918.573547847431</v>
      </c>
      <c r="F91" s="27">
        <f>Tabella1[[#This Row],[Comunicazioni
'[N']]]/298996</f>
        <v>6.4167197816941733E-3</v>
      </c>
      <c r="G91" s="20"/>
      <c r="H91" s="27">
        <f>Tabella1[[#This Row],[PESO Comunicazioni 
'[%']]]*Tabella1[[#This Row],[Copertura 
'[No = 0 ; SI = 1']]]</f>
        <v>0</v>
      </c>
    </row>
    <row r="92" spans="1:8" x14ac:dyDescent="0.3">
      <c r="A92" s="8" t="s">
        <v>605</v>
      </c>
      <c r="B92" s="25" t="s">
        <v>71</v>
      </c>
      <c r="C92" s="8" t="s">
        <v>546</v>
      </c>
      <c r="D92" s="8" t="s">
        <v>547</v>
      </c>
      <c r="E92" s="26">
        <v>911.57034023522488</v>
      </c>
      <c r="F92" s="27">
        <f>Tabella1[[#This Row],[Comunicazioni
'[N']]]/298996</f>
        <v>3.048771021134814E-3</v>
      </c>
      <c r="G92" s="20"/>
      <c r="H92" s="27">
        <f>Tabella1[[#This Row],[PESO Comunicazioni 
'[%']]]*Tabella1[[#This Row],[Copertura 
'[No = 0 ; SI = 1']]]</f>
        <v>0</v>
      </c>
    </row>
    <row r="93" spans="1:8" x14ac:dyDescent="0.3">
      <c r="A93" s="8" t="s">
        <v>604</v>
      </c>
      <c r="B93" s="25" t="s">
        <v>71</v>
      </c>
      <c r="C93" s="8" t="s">
        <v>546</v>
      </c>
      <c r="D93" s="8" t="s">
        <v>547</v>
      </c>
      <c r="E93" s="26">
        <v>2725.2721025557712</v>
      </c>
      <c r="F93" s="27">
        <f>Tabella1[[#This Row],[Comunicazioni
'[N']]]/298996</f>
        <v>9.1147443529537887E-3</v>
      </c>
      <c r="G93" s="20"/>
      <c r="H93" s="27">
        <f>Tabella1[[#This Row],[PESO Comunicazioni 
'[%']]]*Tabella1[[#This Row],[Copertura 
'[No = 0 ; SI = 1']]]</f>
        <v>0</v>
      </c>
    </row>
    <row r="94" spans="1:8" x14ac:dyDescent="0.3">
      <c r="A94" s="8" t="s">
        <v>603</v>
      </c>
      <c r="B94" s="25" t="s">
        <v>71</v>
      </c>
      <c r="C94" s="8" t="s">
        <v>546</v>
      </c>
      <c r="D94" s="8" t="s">
        <v>547</v>
      </c>
      <c r="E94" s="26">
        <v>1071.389363724782</v>
      </c>
      <c r="F94" s="27">
        <f>Tabella1[[#This Row],[Comunicazioni
'[N']]]/298996</f>
        <v>3.583289956135808E-3</v>
      </c>
      <c r="G94" s="20"/>
      <c r="H94" s="27">
        <f>Tabella1[[#This Row],[PESO Comunicazioni 
'[%']]]*Tabella1[[#This Row],[Copertura 
'[No = 0 ; SI = 1']]]</f>
        <v>0</v>
      </c>
    </row>
    <row r="95" spans="1:8" x14ac:dyDescent="0.3">
      <c r="A95" s="8" t="s">
        <v>602</v>
      </c>
      <c r="B95" s="25" t="s">
        <v>71</v>
      </c>
      <c r="C95" s="8" t="s">
        <v>546</v>
      </c>
      <c r="D95" s="8" t="s">
        <v>547</v>
      </c>
      <c r="E95" s="26">
        <v>514.90960285765095</v>
      </c>
      <c r="F95" s="27">
        <f>Tabella1[[#This Row],[Comunicazioni
'[N']]]/298996</f>
        <v>1.7221287336875776E-3</v>
      </c>
      <c r="G95" s="20"/>
      <c r="H95" s="27">
        <f>Tabella1[[#This Row],[PESO Comunicazioni 
'[%']]]*Tabella1[[#This Row],[Copertura 
'[No = 0 ; SI = 1']]]</f>
        <v>0</v>
      </c>
    </row>
    <row r="96" spans="1:8" x14ac:dyDescent="0.3">
      <c r="A96" s="8" t="s">
        <v>601</v>
      </c>
      <c r="B96" s="25" t="s">
        <v>71</v>
      </c>
      <c r="C96" s="8" t="s">
        <v>546</v>
      </c>
      <c r="D96" s="8" t="s">
        <v>547</v>
      </c>
      <c r="E96" s="26">
        <v>652.42397344334199</v>
      </c>
      <c r="F96" s="27">
        <f>Tabella1[[#This Row],[Comunicazioni
'[N']]]/298996</f>
        <v>2.1820491693646136E-3</v>
      </c>
      <c r="G96" s="20"/>
      <c r="H96" s="27">
        <f>Tabella1[[#This Row],[PESO Comunicazioni 
'[%']]]*Tabella1[[#This Row],[Copertura 
'[No = 0 ; SI = 1']]]</f>
        <v>0</v>
      </c>
    </row>
    <row r="97" spans="1:8" x14ac:dyDescent="0.3">
      <c r="A97" s="8" t="s">
        <v>600</v>
      </c>
      <c r="B97" s="25" t="s">
        <v>71</v>
      </c>
      <c r="C97" s="8" t="s">
        <v>546</v>
      </c>
      <c r="D97" s="8" t="s">
        <v>547</v>
      </c>
      <c r="E97" s="26">
        <v>1258.0304360903576</v>
      </c>
      <c r="F97" s="27">
        <f>Tabella1[[#This Row],[Comunicazioni
'[N']]]/298996</f>
        <v>4.2075159403147785E-3</v>
      </c>
      <c r="G97" s="20"/>
      <c r="H97" s="27">
        <f>Tabella1[[#This Row],[PESO Comunicazioni 
'[%']]]*Tabella1[[#This Row],[Copertura 
'[No = 0 ; SI = 1']]]</f>
        <v>0</v>
      </c>
    </row>
    <row r="98" spans="1:8" x14ac:dyDescent="0.3">
      <c r="A98" s="8" t="s">
        <v>599</v>
      </c>
      <c r="B98" s="25" t="s">
        <v>71</v>
      </c>
      <c r="C98" s="8" t="s">
        <v>546</v>
      </c>
      <c r="D98" s="8" t="s">
        <v>547</v>
      </c>
      <c r="E98" s="26">
        <v>977.82223110176324</v>
      </c>
      <c r="F98" s="27">
        <f>Tabella1[[#This Row],[Comunicazioni
'[N']]]/298996</f>
        <v>3.2703522157546028E-3</v>
      </c>
      <c r="G98" s="20"/>
      <c r="H98" s="27">
        <f>Tabella1[[#This Row],[PESO Comunicazioni 
'[%']]]*Tabella1[[#This Row],[Copertura 
'[No = 0 ; SI = 1']]]</f>
        <v>0</v>
      </c>
    </row>
    <row r="99" spans="1:8" x14ac:dyDescent="0.3">
      <c r="A99" s="8" t="s">
        <v>598</v>
      </c>
      <c r="B99" s="25" t="s">
        <v>71</v>
      </c>
      <c r="C99" s="8" t="s">
        <v>546</v>
      </c>
      <c r="D99" s="8" t="s">
        <v>547</v>
      </c>
      <c r="E99" s="26">
        <v>1355.3456778468383</v>
      </c>
      <c r="F99" s="27">
        <f>Tabella1[[#This Row],[Comunicazioni
'[N']]]/298996</f>
        <v>4.5329893304486956E-3</v>
      </c>
      <c r="G99" s="20"/>
      <c r="H99" s="27">
        <f>Tabella1[[#This Row],[PESO Comunicazioni 
'[%']]]*Tabella1[[#This Row],[Copertura 
'[No = 0 ; SI = 1']]]</f>
        <v>0</v>
      </c>
    </row>
    <row r="100" spans="1:8" x14ac:dyDescent="0.3">
      <c r="A100" s="8" t="s">
        <v>597</v>
      </c>
      <c r="B100" s="25" t="s">
        <v>71</v>
      </c>
      <c r="C100" s="8" t="s">
        <v>546</v>
      </c>
      <c r="D100" s="8" t="s">
        <v>547</v>
      </c>
      <c r="E100" s="26">
        <v>729.55521330291845</v>
      </c>
      <c r="F100" s="27">
        <f>Tabella1[[#This Row],[Comunicazioni
'[N']]]/298996</f>
        <v>2.440016633342648E-3</v>
      </c>
      <c r="G100" s="20"/>
      <c r="H100" s="27">
        <f>Tabella1[[#This Row],[PESO Comunicazioni 
'[%']]]*Tabella1[[#This Row],[Copertura 
'[No = 0 ; SI = 1']]]</f>
        <v>0</v>
      </c>
    </row>
    <row r="101" spans="1:8" x14ac:dyDescent="0.3">
      <c r="A101" s="8" t="s">
        <v>596</v>
      </c>
      <c r="B101" s="25" t="s">
        <v>71</v>
      </c>
      <c r="C101" s="8" t="s">
        <v>546</v>
      </c>
      <c r="D101" s="8" t="s">
        <v>547</v>
      </c>
      <c r="E101" s="26">
        <v>422.46765932128596</v>
      </c>
      <c r="F101" s="27">
        <f>Tabella1[[#This Row],[Comunicazioni
'[N']]]/298996</f>
        <v>1.4129542178533691E-3</v>
      </c>
      <c r="G101" s="20"/>
      <c r="H101" s="27">
        <f>Tabella1[[#This Row],[PESO Comunicazioni 
'[%']]]*Tabella1[[#This Row],[Copertura 
'[No = 0 ; SI = 1']]]</f>
        <v>0</v>
      </c>
    </row>
    <row r="102" spans="1:8" x14ac:dyDescent="0.3">
      <c r="A102" s="8" t="s">
        <v>595</v>
      </c>
      <c r="B102" s="25" t="s">
        <v>71</v>
      </c>
      <c r="C102" s="8" t="s">
        <v>546</v>
      </c>
      <c r="D102" s="8" t="s">
        <v>547</v>
      </c>
      <c r="E102" s="26">
        <v>522.10116822070836</v>
      </c>
      <c r="F102" s="27">
        <f>Tabella1[[#This Row],[Comunicazioni
'[N']]]/298996</f>
        <v>1.7461811135289715E-3</v>
      </c>
      <c r="G102" s="20"/>
      <c r="H102" s="27">
        <f>Tabella1[[#This Row],[PESO Comunicazioni 
'[%']]]*Tabella1[[#This Row],[Copertura 
'[No = 0 ; SI = 1']]]</f>
        <v>0</v>
      </c>
    </row>
    <row r="103" spans="1:8" x14ac:dyDescent="0.3">
      <c r="A103" s="8" t="s">
        <v>594</v>
      </c>
      <c r="B103" s="25" t="s">
        <v>71</v>
      </c>
      <c r="C103" s="8" t="s">
        <v>546</v>
      </c>
      <c r="D103" s="8" t="s">
        <v>547</v>
      </c>
      <c r="E103" s="26">
        <v>961.68947854895623</v>
      </c>
      <c r="F103" s="27">
        <f>Tabella1[[#This Row],[Comunicazioni
'[N']]]/298996</f>
        <v>3.2163957997730949E-3</v>
      </c>
      <c r="G103" s="20"/>
      <c r="H103" s="27">
        <f>Tabella1[[#This Row],[PESO Comunicazioni 
'[%']]]*Tabella1[[#This Row],[Copertura 
'[No = 0 ; SI = 1']]]</f>
        <v>0</v>
      </c>
    </row>
    <row r="104" spans="1:8" x14ac:dyDescent="0.3">
      <c r="A104" s="8" t="s">
        <v>593</v>
      </c>
      <c r="B104" s="25" t="s">
        <v>71</v>
      </c>
      <c r="C104" s="8" t="s">
        <v>546</v>
      </c>
      <c r="D104" s="8" t="s">
        <v>547</v>
      </c>
      <c r="E104" s="26">
        <v>3753.5769376853818</v>
      </c>
      <c r="F104" s="27">
        <f>Tabella1[[#This Row],[Comunicazioni
'[N']]]/298996</f>
        <v>1.2553936968004194E-2</v>
      </c>
      <c r="G104" s="20"/>
      <c r="H104" s="27">
        <f>Tabella1[[#This Row],[PESO Comunicazioni 
'[%']]]*Tabella1[[#This Row],[Copertura 
'[No = 0 ; SI = 1']]]</f>
        <v>0</v>
      </c>
    </row>
    <row r="105" spans="1:8" x14ac:dyDescent="0.3">
      <c r="A105" s="8" t="s">
        <v>592</v>
      </c>
      <c r="B105" s="25" t="s">
        <v>71</v>
      </c>
      <c r="C105" s="8" t="s">
        <v>546</v>
      </c>
      <c r="D105" s="8" t="s">
        <v>547</v>
      </c>
      <c r="E105" s="26">
        <v>1239.3502159265299</v>
      </c>
      <c r="F105" s="27">
        <f>Tabella1[[#This Row],[Comunicazioni
'[N']]]/298996</f>
        <v>4.1450394517870805E-3</v>
      </c>
      <c r="G105" s="20"/>
      <c r="H105" s="27">
        <f>Tabella1[[#This Row],[PESO Comunicazioni 
'[%']]]*Tabella1[[#This Row],[Copertura 
'[No = 0 ; SI = 1']]]</f>
        <v>0</v>
      </c>
    </row>
    <row r="106" spans="1:8" x14ac:dyDescent="0.3">
      <c r="A106" s="8" t="s">
        <v>591</v>
      </c>
      <c r="B106" s="25" t="s">
        <v>71</v>
      </c>
      <c r="C106" s="8" t="s">
        <v>546</v>
      </c>
      <c r="D106" s="8" t="s">
        <v>547</v>
      </c>
      <c r="E106" s="26">
        <v>1114.956496347801</v>
      </c>
      <c r="F106" s="27">
        <f>Tabella1[[#This Row],[Comunicazioni
'[N']]]/298996</f>
        <v>3.7290013791080852E-3</v>
      </c>
      <c r="G106" s="20"/>
      <c r="H106" s="27">
        <f>Tabella1[[#This Row],[PESO Comunicazioni 
'[%']]]*Tabella1[[#This Row],[Copertura 
'[No = 0 ; SI = 1']]]</f>
        <v>0</v>
      </c>
    </row>
    <row r="107" spans="1:8" x14ac:dyDescent="0.3">
      <c r="A107" s="8" t="s">
        <v>590</v>
      </c>
      <c r="B107" s="25" t="s">
        <v>71</v>
      </c>
      <c r="C107" s="8" t="s">
        <v>546</v>
      </c>
      <c r="D107" s="8" t="s">
        <v>547</v>
      </c>
      <c r="E107" s="26">
        <v>1622.6111829524523</v>
      </c>
      <c r="F107" s="27">
        <f>Tabella1[[#This Row],[Comunicazioni
'[N']]]/298996</f>
        <v>5.4268658542336763E-3</v>
      </c>
      <c r="G107" s="20"/>
      <c r="H107" s="27">
        <f>Tabella1[[#This Row],[PESO Comunicazioni 
'[%']]]*Tabella1[[#This Row],[Copertura 
'[No = 0 ; SI = 1']]]</f>
        <v>0</v>
      </c>
    </row>
    <row r="108" spans="1:8" x14ac:dyDescent="0.3">
      <c r="A108" s="8" t="s">
        <v>589</v>
      </c>
      <c r="B108" s="25" t="s">
        <v>71</v>
      </c>
      <c r="C108" s="8" t="s">
        <v>546</v>
      </c>
      <c r="D108" s="8" t="s">
        <v>547</v>
      </c>
      <c r="E108" s="26">
        <v>1352.6533561371655</v>
      </c>
      <c r="F108" s="27">
        <f>Tabella1[[#This Row],[Comunicazioni
'[N']]]/298996</f>
        <v>4.5239847895529222E-3</v>
      </c>
      <c r="G108" s="20"/>
      <c r="H108" s="27">
        <f>Tabella1[[#This Row],[PESO Comunicazioni 
'[%']]]*Tabella1[[#This Row],[Copertura 
'[No = 0 ; SI = 1']]]</f>
        <v>0</v>
      </c>
    </row>
    <row r="109" spans="1:8" x14ac:dyDescent="0.3">
      <c r="A109" s="8" t="s">
        <v>588</v>
      </c>
      <c r="B109" s="25" t="s">
        <v>71</v>
      </c>
      <c r="C109" s="8" t="s">
        <v>546</v>
      </c>
      <c r="D109" s="8" t="s">
        <v>547</v>
      </c>
      <c r="E109" s="26">
        <v>1020.4466638418016</v>
      </c>
      <c r="F109" s="27">
        <f>Tabella1[[#This Row],[Comunicazioni
'[N']]]/298996</f>
        <v>3.4129107541298266E-3</v>
      </c>
      <c r="G109" s="20"/>
      <c r="H109" s="27">
        <f>Tabella1[[#This Row],[PESO Comunicazioni 
'[%']]]*Tabella1[[#This Row],[Copertura 
'[No = 0 ; SI = 1']]]</f>
        <v>0</v>
      </c>
    </row>
    <row r="110" spans="1:8" x14ac:dyDescent="0.3">
      <c r="A110" s="8" t="s">
        <v>587</v>
      </c>
      <c r="B110" s="25" t="s">
        <v>71</v>
      </c>
      <c r="C110" s="8" t="s">
        <v>546</v>
      </c>
      <c r="D110" s="8" t="s">
        <v>547</v>
      </c>
      <c r="E110" s="26">
        <v>1112.0153091580512</v>
      </c>
      <c r="F110" s="27">
        <f>Tabella1[[#This Row],[Comunicazioni
'[N']]]/298996</f>
        <v>3.7191645010570414E-3</v>
      </c>
      <c r="G110" s="20"/>
      <c r="H110" s="27">
        <f>Tabella1[[#This Row],[PESO Comunicazioni 
'[%']]]*Tabella1[[#This Row],[Copertura 
'[No = 0 ; SI = 1']]]</f>
        <v>0</v>
      </c>
    </row>
    <row r="111" spans="1:8" s="8" customFormat="1" x14ac:dyDescent="0.3">
      <c r="B111" s="8">
        <f>SUBTOTAL(103,Tabella1[DESTINAZIONE TARIFFARIA])</f>
        <v>109</v>
      </c>
      <c r="E111" s="21">
        <f>SUBTOTAL(109,Tabella1[Comunicazioni
'[N']])</f>
        <v>298995.68196118803</v>
      </c>
      <c r="F111" s="22">
        <f>SUBTOTAL(109,Tabella1[PESO Comunicazioni 
'[%']])</f>
        <v>0.99999893631081371</v>
      </c>
      <c r="H111" s="22">
        <f>SUM(Tabella1[Copertura Puntuale Offerta])</f>
        <v>0</v>
      </c>
    </row>
    <row r="112" spans="1:8" s="8" customFormat="1" x14ac:dyDescent="0.3"/>
    <row r="113" spans="5:6" s="8" customFormat="1" ht="28.8" x14ac:dyDescent="0.3">
      <c r="E113" s="5" t="s">
        <v>1332</v>
      </c>
      <c r="F113" s="5" t="s">
        <v>1333</v>
      </c>
    </row>
    <row r="114" spans="5:6" s="8" customFormat="1" x14ac:dyDescent="0.3">
      <c r="E114" s="23">
        <v>1036757.9754522176</v>
      </c>
      <c r="F114" s="24">
        <f>Tabella1[[#Totals],[Comunicazioni
'[N']]]/E114</f>
        <v>0.2883948703946751</v>
      </c>
    </row>
    <row r="115" spans="5:6" s="8" customFormat="1" x14ac:dyDescent="0.3"/>
    <row r="116" spans="5:6" s="8" customFormat="1" x14ac:dyDescent="0.3"/>
    <row r="117" spans="5:6" s="8" customFormat="1" x14ac:dyDescent="0.3"/>
    <row r="118" spans="5:6" s="8" customFormat="1" x14ac:dyDescent="0.3"/>
    <row r="119" spans="5:6" s="8" customFormat="1" x14ac:dyDescent="0.3"/>
    <row r="120" spans="5:6" s="8" customFormat="1" x14ac:dyDescent="0.3"/>
    <row r="121" spans="5:6" s="8" customFormat="1" x14ac:dyDescent="0.3"/>
    <row r="122" spans="5:6" s="8" customFormat="1" x14ac:dyDescent="0.3"/>
    <row r="123" spans="5:6" s="8" customFormat="1" x14ac:dyDescent="0.3"/>
    <row r="124" spans="5:6" s="8" customFormat="1" x14ac:dyDescent="0.3"/>
    <row r="125" spans="5:6" s="8" customFormat="1" x14ac:dyDescent="0.3"/>
    <row r="126" spans="5:6" s="8" customFormat="1" x14ac:dyDescent="0.3"/>
    <row r="127" spans="5:6" s="8" customFormat="1" x14ac:dyDescent="0.3"/>
    <row r="128" spans="5:6" s="8" customFormat="1" x14ac:dyDescent="0.3"/>
    <row r="129" s="8" customFormat="1" x14ac:dyDescent="0.3"/>
    <row r="130" s="8" customFormat="1" x14ac:dyDescent="0.3"/>
    <row r="131" s="8" customFormat="1" x14ac:dyDescent="0.3"/>
    <row r="132" s="8" customFormat="1" x14ac:dyDescent="0.3"/>
    <row r="133" s="8" customFormat="1" x14ac:dyDescent="0.3"/>
    <row r="134" s="8" customFormat="1" x14ac:dyDescent="0.3"/>
    <row r="135" s="8" customFormat="1" x14ac:dyDescent="0.3"/>
    <row r="136" s="8" customFormat="1" x14ac:dyDescent="0.3"/>
    <row r="137" s="8" customFormat="1" x14ac:dyDescent="0.3"/>
    <row r="138" s="8" customFormat="1" x14ac:dyDescent="0.3"/>
    <row r="139" s="8" customFormat="1" x14ac:dyDescent="0.3"/>
    <row r="140" s="8" customFormat="1" x14ac:dyDescent="0.3"/>
    <row r="141" s="8" customFormat="1" x14ac:dyDescent="0.3"/>
    <row r="142" s="8" customFormat="1" x14ac:dyDescent="0.3"/>
    <row r="143" s="8" customFormat="1" x14ac:dyDescent="0.3"/>
    <row r="144" s="8" customFormat="1" x14ac:dyDescent="0.3"/>
    <row r="145" s="8" customFormat="1" x14ac:dyDescent="0.3"/>
    <row r="146" s="8" customFormat="1" x14ac:dyDescent="0.3"/>
    <row r="147" s="8" customFormat="1" x14ac:dyDescent="0.3"/>
    <row r="148" s="8" customFormat="1" x14ac:dyDescent="0.3"/>
    <row r="149" s="8" customFormat="1" x14ac:dyDescent="0.3"/>
    <row r="150" s="8" customFormat="1" x14ac:dyDescent="0.3"/>
    <row r="151" s="8" customFormat="1" x14ac:dyDescent="0.3"/>
    <row r="152" s="8" customFormat="1" x14ac:dyDescent="0.3"/>
    <row r="153" s="8" customFormat="1" x14ac:dyDescent="0.3"/>
    <row r="154" s="8" customFormat="1" x14ac:dyDescent="0.3"/>
    <row r="155" s="8" customFormat="1" x14ac:dyDescent="0.3"/>
    <row r="156" s="8" customFormat="1" x14ac:dyDescent="0.3"/>
    <row r="157" s="8" customFormat="1" x14ac:dyDescent="0.3"/>
    <row r="158" s="8" customFormat="1" x14ac:dyDescent="0.3"/>
    <row r="159" s="8" customFormat="1" x14ac:dyDescent="0.3"/>
    <row r="160" s="8" customFormat="1" x14ac:dyDescent="0.3"/>
    <row r="161" s="8" customFormat="1" x14ac:dyDescent="0.3"/>
    <row r="162" s="8" customFormat="1" x14ac:dyDescent="0.3"/>
    <row r="163" s="8" customFormat="1" x14ac:dyDescent="0.3"/>
    <row r="164" s="8" customFormat="1" x14ac:dyDescent="0.3"/>
    <row r="165" s="8" customFormat="1" x14ac:dyDescent="0.3"/>
    <row r="166" s="8" customFormat="1" x14ac:dyDescent="0.3"/>
    <row r="167" s="8" customFormat="1" x14ac:dyDescent="0.3"/>
    <row r="168" s="8" customFormat="1" x14ac:dyDescent="0.3"/>
    <row r="169" s="8" customFormat="1" x14ac:dyDescent="0.3"/>
    <row r="170" s="8" customFormat="1" x14ac:dyDescent="0.3"/>
    <row r="171" s="8" customFormat="1" x14ac:dyDescent="0.3"/>
    <row r="172" s="8" customFormat="1" x14ac:dyDescent="0.3"/>
    <row r="173" s="8" customFormat="1" x14ac:dyDescent="0.3"/>
    <row r="174" s="8" customFormat="1" x14ac:dyDescent="0.3"/>
    <row r="175" s="8" customFormat="1" x14ac:dyDescent="0.3"/>
    <row r="176" s="8" customFormat="1" x14ac:dyDescent="0.3"/>
  </sheetData>
  <sheetProtection algorithmName="SHA-512" hashValue="XyB4ZTr8yQ3AoLJni/Ny80nFMeQoXbcQeflTq6OjTE28UHqGppH9jFy+JFMq5Pwz7R1zMjgwi7knQtDjkeLaUA==" saltValue="+b5ucNo+9V3v/8VT6dN7Tg==" spinCount="100000" sheet="1" objects="1" scenarios="1"/>
  <dataValidations count="1">
    <dataValidation type="list" allowBlank="1" showInputMessage="1" showErrorMessage="1" sqref="G2:G110">
      <formula1>$X$3:$X$4</formula1>
    </dataValidation>
  </dataValidations>
  <pageMargins left="0.7" right="0.7" top="0.75" bottom="0.75" header="0.3" footer="0.3"/>
  <pageSetup paperSize="8" scale="41" fitToHeight="0" orientation="portrait" r:id="rId1"/>
  <ignoredErrors>
    <ignoredError sqref="F2:F110 H2:H110 F114" unlockedFormula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8"/>
  <sheetViews>
    <sheetView showGridLines="0" workbookViewId="0">
      <selection activeCell="C1" sqref="C1"/>
    </sheetView>
  </sheetViews>
  <sheetFormatPr defaultRowHeight="14.4" x14ac:dyDescent="0.3"/>
  <cols>
    <col min="1" max="1" width="15.77734375" style="8" customWidth="1"/>
    <col min="2" max="2" width="18.21875" style="8" customWidth="1"/>
    <col min="3" max="4" width="20.109375" style="8" customWidth="1"/>
    <col min="5" max="5" width="16.21875" style="8" customWidth="1"/>
    <col min="6" max="6" width="25.21875" style="8" customWidth="1"/>
    <col min="7" max="7" width="28.21875" style="6" customWidth="1"/>
    <col min="8" max="8" width="22.21875" style="8" customWidth="1"/>
    <col min="9" max="9" width="3.77734375" style="8" customWidth="1"/>
    <col min="10" max="10" width="19.88671875" style="8" customWidth="1"/>
    <col min="11" max="11" width="22.44140625" style="8" customWidth="1"/>
    <col min="12" max="25" width="8.88671875" style="8"/>
    <col min="26" max="26" width="0" style="8" hidden="1" customWidth="1"/>
    <col min="27" max="35" width="8.88671875" style="8"/>
    <col min="36" max="16384" width="8.88671875" style="6"/>
  </cols>
  <sheetData>
    <row r="1" spans="1:26" s="8" customFormat="1" ht="67.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1312</v>
      </c>
      <c r="F1" s="1" t="s">
        <v>1313</v>
      </c>
      <c r="G1" s="2" t="s">
        <v>1314</v>
      </c>
      <c r="H1" s="2" t="s">
        <v>1315</v>
      </c>
      <c r="J1" s="3" t="s">
        <v>1318</v>
      </c>
      <c r="K1" s="3" t="s">
        <v>1319</v>
      </c>
    </row>
    <row r="2" spans="1:26" x14ac:dyDescent="0.3">
      <c r="A2" s="8" t="s">
        <v>1305</v>
      </c>
      <c r="B2" s="8" t="s">
        <v>172</v>
      </c>
      <c r="C2" s="8" t="s">
        <v>1034</v>
      </c>
      <c r="D2" s="8" t="s">
        <v>1071</v>
      </c>
      <c r="E2" s="26">
        <v>405.78138838453583</v>
      </c>
      <c r="F2" s="27">
        <f>Tabella2[[#This Row],[Comunicazioni
'[N']]]/166141</f>
        <v>2.442391633519335E-3</v>
      </c>
      <c r="G2" s="20"/>
      <c r="H2" s="27">
        <f>Tabella2[[#This Row],[PESO Comunicazioni 
'[%']]]*Tabella2[[#This Row],[Copertura 
'[No = 0 ; SI = 1']]]</f>
        <v>0</v>
      </c>
      <c r="J2" s="4">
        <f>F98</f>
        <v>0.16025058765933559</v>
      </c>
      <c r="K2" s="4">
        <f>Tabella2[[#Totals],[Copertura Puntuale Offerta]]</f>
        <v>0</v>
      </c>
    </row>
    <row r="3" spans="1:26" x14ac:dyDescent="0.3">
      <c r="A3" s="8" t="s">
        <v>1189</v>
      </c>
      <c r="B3" s="8" t="s">
        <v>172</v>
      </c>
      <c r="C3" s="8" t="s">
        <v>1034</v>
      </c>
      <c r="D3" s="8" t="s">
        <v>1134</v>
      </c>
      <c r="E3" s="26">
        <v>4939.8607773355088</v>
      </c>
      <c r="F3" s="27">
        <f>Tabella2[[#This Row],[Comunicazioni
'[N']]]/166141</f>
        <v>2.9732942364229836E-2</v>
      </c>
      <c r="G3" s="20"/>
      <c r="H3" s="27">
        <f>Tabella2[[#This Row],[PESO Comunicazioni 
'[%']]]*Tabella2[[#This Row],[Copertura 
'[No = 0 ; SI = 1']]]</f>
        <v>0</v>
      </c>
      <c r="Z3" s="8">
        <v>0</v>
      </c>
    </row>
    <row r="4" spans="1:26" x14ac:dyDescent="0.3">
      <c r="A4" s="8" t="s">
        <v>1132</v>
      </c>
      <c r="B4" s="8" t="s">
        <v>172</v>
      </c>
      <c r="C4" s="8" t="s">
        <v>1034</v>
      </c>
      <c r="D4" s="8" t="s">
        <v>1098</v>
      </c>
      <c r="E4" s="26">
        <v>3391.768503048439</v>
      </c>
      <c r="F4" s="27">
        <f>Tabella2[[#This Row],[Comunicazioni
'[N']]]/166141</f>
        <v>2.0414999928063747E-2</v>
      </c>
      <c r="G4" s="20"/>
      <c r="H4" s="27">
        <f>Tabella2[[#This Row],[PESO Comunicazioni 
'[%']]]*Tabella2[[#This Row],[Copertura 
'[No = 0 ; SI = 1']]]</f>
        <v>0</v>
      </c>
      <c r="Z4" s="8">
        <v>1</v>
      </c>
    </row>
    <row r="5" spans="1:26" x14ac:dyDescent="0.3">
      <c r="A5" s="8" t="s">
        <v>1096</v>
      </c>
      <c r="B5" s="8" t="s">
        <v>172</v>
      </c>
      <c r="C5" s="8" t="s">
        <v>1034</v>
      </c>
      <c r="D5" s="8" t="s">
        <v>1071</v>
      </c>
      <c r="E5" s="26">
        <v>1901.9748308923135</v>
      </c>
      <c r="F5" s="27">
        <f>Tabella2[[#This Row],[Comunicazioni
'[N']]]/166141</f>
        <v>1.1447955838067144E-2</v>
      </c>
      <c r="G5" s="20"/>
      <c r="H5" s="27">
        <f>Tabella2[[#This Row],[PESO Comunicazioni 
'[%']]]*Tabella2[[#This Row],[Copertura 
'[No = 0 ; SI = 1']]]</f>
        <v>0</v>
      </c>
    </row>
    <row r="6" spans="1:26" x14ac:dyDescent="0.3">
      <c r="A6" s="8" t="s">
        <v>1095</v>
      </c>
      <c r="B6" s="8" t="s">
        <v>172</v>
      </c>
      <c r="C6" s="8" t="s">
        <v>1034</v>
      </c>
      <c r="D6" s="8" t="s">
        <v>1071</v>
      </c>
      <c r="E6" s="26">
        <v>1481.9339881750859</v>
      </c>
      <c r="F6" s="27">
        <f>Tabella2[[#This Row],[Comunicazioni
'[N']]]/166141</f>
        <v>8.9197367788510108E-3</v>
      </c>
      <c r="G6" s="20"/>
      <c r="H6" s="27">
        <f>Tabella2[[#This Row],[PESO Comunicazioni 
'[%']]]*Tabella2[[#This Row],[Copertura 
'[No = 0 ; SI = 1']]]</f>
        <v>0</v>
      </c>
    </row>
    <row r="7" spans="1:26" x14ac:dyDescent="0.3">
      <c r="A7" s="8" t="s">
        <v>1094</v>
      </c>
      <c r="B7" s="8" t="s">
        <v>172</v>
      </c>
      <c r="C7" s="8" t="s">
        <v>1034</v>
      </c>
      <c r="D7" s="8" t="s">
        <v>1071</v>
      </c>
      <c r="E7" s="26">
        <v>424.65619929788204</v>
      </c>
      <c r="F7" s="27">
        <f>Tabella2[[#This Row],[Comunicazioni
'[N']]]/166141</f>
        <v>2.5559988160531238E-3</v>
      </c>
      <c r="G7" s="20"/>
      <c r="H7" s="27">
        <f>Tabella2[[#This Row],[PESO Comunicazioni 
'[%']]]*Tabella2[[#This Row],[Copertura 
'[No = 0 ; SI = 1']]]</f>
        <v>0</v>
      </c>
    </row>
    <row r="8" spans="1:26" x14ac:dyDescent="0.3">
      <c r="A8" s="8" t="s">
        <v>1093</v>
      </c>
      <c r="B8" s="8" t="s">
        <v>172</v>
      </c>
      <c r="C8" s="8" t="s">
        <v>1034</v>
      </c>
      <c r="D8" s="8" t="s">
        <v>1071</v>
      </c>
      <c r="E8" s="26">
        <v>802.81164224914869</v>
      </c>
      <c r="F8" s="27">
        <f>Tabella2[[#This Row],[Comunicazioni
'[N']]]/166141</f>
        <v>4.8321103294740536E-3</v>
      </c>
      <c r="G8" s="20"/>
      <c r="H8" s="27">
        <f>Tabella2[[#This Row],[PESO Comunicazioni 
'[%']]]*Tabella2[[#This Row],[Copertura 
'[No = 0 ; SI = 1']]]</f>
        <v>0</v>
      </c>
    </row>
    <row r="9" spans="1:26" x14ac:dyDescent="0.3">
      <c r="A9" s="8" t="s">
        <v>1092</v>
      </c>
      <c r="B9" s="8" t="s">
        <v>172</v>
      </c>
      <c r="C9" s="8" t="s">
        <v>1034</v>
      </c>
      <c r="D9" s="8" t="s">
        <v>1071</v>
      </c>
      <c r="E9" s="26">
        <v>1694.7681385969495</v>
      </c>
      <c r="F9" s="27">
        <f>Tabella2[[#This Row],[Comunicazioni
'[N']]]/166141</f>
        <v>1.0200782098319797E-2</v>
      </c>
      <c r="G9" s="20"/>
      <c r="H9" s="27">
        <f>Tabella2[[#This Row],[PESO Comunicazioni 
'[%']]]*Tabella2[[#This Row],[Copertura 
'[No = 0 ; SI = 1']]]</f>
        <v>0</v>
      </c>
    </row>
    <row r="10" spans="1:26" x14ac:dyDescent="0.3">
      <c r="A10" s="8" t="s">
        <v>1091</v>
      </c>
      <c r="B10" s="8" t="s">
        <v>172</v>
      </c>
      <c r="C10" s="8" t="s">
        <v>1034</v>
      </c>
      <c r="D10" s="8" t="s">
        <v>1071</v>
      </c>
      <c r="E10" s="26">
        <v>1018.5206035843585</v>
      </c>
      <c r="F10" s="27">
        <f>Tabella2[[#This Row],[Comunicazioni
'[N']]]/166141</f>
        <v>6.1304590894743528E-3</v>
      </c>
      <c r="G10" s="20"/>
      <c r="H10" s="27">
        <f>Tabella2[[#This Row],[PESO Comunicazioni 
'[%']]]*Tabella2[[#This Row],[Copertura 
'[No = 0 ; SI = 1']]]</f>
        <v>0</v>
      </c>
    </row>
    <row r="11" spans="1:26" x14ac:dyDescent="0.3">
      <c r="A11" s="8" t="s">
        <v>1090</v>
      </c>
      <c r="B11" s="8" t="s">
        <v>172</v>
      </c>
      <c r="C11" s="8" t="s">
        <v>1034</v>
      </c>
      <c r="D11" s="8" t="s">
        <v>1071</v>
      </c>
      <c r="E11" s="26">
        <v>537.23089538705403</v>
      </c>
      <c r="F11" s="27">
        <f>Tabella2[[#This Row],[Comunicazioni
'[N']]]/166141</f>
        <v>3.2335840965628834E-3</v>
      </c>
      <c r="G11" s="20"/>
      <c r="H11" s="27">
        <f>Tabella2[[#This Row],[PESO Comunicazioni 
'[%']]]*Tabella2[[#This Row],[Copertura 
'[No = 0 ; SI = 1']]]</f>
        <v>0</v>
      </c>
    </row>
    <row r="12" spans="1:26" x14ac:dyDescent="0.3">
      <c r="A12" s="8" t="s">
        <v>1089</v>
      </c>
      <c r="B12" s="8" t="s">
        <v>172</v>
      </c>
      <c r="C12" s="8" t="s">
        <v>1034</v>
      </c>
      <c r="D12" s="8" t="s">
        <v>1071</v>
      </c>
      <c r="E12" s="26">
        <v>457.84776466093933</v>
      </c>
      <c r="F12" s="27">
        <f>Tabella2[[#This Row],[Comunicazioni
'[N']]]/166141</f>
        <v>2.7557783127640941E-3</v>
      </c>
      <c r="G12" s="20"/>
      <c r="H12" s="27">
        <f>Tabella2[[#This Row],[PESO Comunicazioni 
'[%']]]*Tabella2[[#This Row],[Copertura 
'[No = 0 ; SI = 1']]]</f>
        <v>0</v>
      </c>
    </row>
    <row r="13" spans="1:26" x14ac:dyDescent="0.3">
      <c r="A13" s="8" t="s">
        <v>1088</v>
      </c>
      <c r="B13" s="8" t="s">
        <v>172</v>
      </c>
      <c r="C13" s="8" t="s">
        <v>1034</v>
      </c>
      <c r="D13" s="8" t="s">
        <v>1071</v>
      </c>
      <c r="E13" s="26">
        <v>731.42699882980332</v>
      </c>
      <c r="F13" s="27">
        <f>Tabella2[[#This Row],[Comunicazioni
'[N']]]/166141</f>
        <v>4.4024473118002378E-3</v>
      </c>
      <c r="G13" s="20"/>
      <c r="H13" s="27">
        <f>Tabella2[[#This Row],[PESO Comunicazioni 
'[%']]]*Tabella2[[#This Row],[Copertura 
'[No = 0 ; SI = 1']]]</f>
        <v>0</v>
      </c>
    </row>
    <row r="14" spans="1:26" x14ac:dyDescent="0.3">
      <c r="A14" s="8" t="s">
        <v>1069</v>
      </c>
      <c r="B14" s="8" t="s">
        <v>172</v>
      </c>
      <c r="C14" s="8" t="s">
        <v>1034</v>
      </c>
      <c r="D14" s="8" t="s">
        <v>1035</v>
      </c>
      <c r="E14" s="26">
        <v>3019.4335962799605</v>
      </c>
      <c r="F14" s="27">
        <f>Tabella2[[#This Row],[Comunicazioni
'[N']]]/166141</f>
        <v>1.8173922128071701E-2</v>
      </c>
      <c r="G14" s="20"/>
      <c r="H14" s="27">
        <f>Tabella2[[#This Row],[PESO Comunicazioni 
'[%']]]*Tabella2[[#This Row],[Copertura 
'[No = 0 ; SI = 1']]]</f>
        <v>0</v>
      </c>
    </row>
    <row r="15" spans="1:26" x14ac:dyDescent="0.3">
      <c r="A15" s="8" t="s">
        <v>272</v>
      </c>
      <c r="B15" s="8" t="s">
        <v>172</v>
      </c>
      <c r="C15" s="8" t="s">
        <v>6</v>
      </c>
      <c r="D15" s="8" t="s">
        <v>252</v>
      </c>
      <c r="E15" s="26">
        <v>12258.248391254041</v>
      </c>
      <c r="F15" s="27">
        <f>Tabella2[[#This Row],[Comunicazioni
'[N']]]/166141</f>
        <v>7.3782199404445872E-2</v>
      </c>
      <c r="G15" s="20"/>
      <c r="H15" s="27">
        <f>Tabella2[[#This Row],[PESO Comunicazioni 
'[%']]]*Tabella2[[#This Row],[Copertura 
'[No = 0 ; SI = 1']]]</f>
        <v>0</v>
      </c>
    </row>
    <row r="16" spans="1:26" x14ac:dyDescent="0.3">
      <c r="A16" s="8" t="s">
        <v>250</v>
      </c>
      <c r="B16" s="8" t="s">
        <v>172</v>
      </c>
      <c r="C16" s="8" t="s">
        <v>6</v>
      </c>
      <c r="D16" s="8" t="s">
        <v>211</v>
      </c>
      <c r="E16" s="26">
        <v>4068.1170240559941</v>
      </c>
      <c r="F16" s="27">
        <f>Tabella2[[#This Row],[Comunicazioni
'[N']]]/166141</f>
        <v>2.4485930769984496E-2</v>
      </c>
      <c r="G16" s="20"/>
      <c r="H16" s="27">
        <f>Tabella2[[#This Row],[PESO Comunicazioni 
'[%']]]*Tabella2[[#This Row],[Copertura 
'[No = 0 ; SI = 1']]]</f>
        <v>0</v>
      </c>
    </row>
    <row r="17" spans="1:8" x14ac:dyDescent="0.3">
      <c r="A17" s="8" t="s">
        <v>209</v>
      </c>
      <c r="B17" s="8" t="s">
        <v>172</v>
      </c>
      <c r="C17" s="8" t="s">
        <v>6</v>
      </c>
      <c r="D17" s="8" t="s">
        <v>174</v>
      </c>
      <c r="E17" s="26">
        <v>3476.954017638574</v>
      </c>
      <c r="F17" s="27">
        <f>Tabella2[[#This Row],[Comunicazioni
'[N']]]/166141</f>
        <v>2.0927730166777458E-2</v>
      </c>
      <c r="G17" s="20"/>
      <c r="H17" s="27">
        <f>Tabella2[[#This Row],[PESO Comunicazioni 
'[%']]]*Tabella2[[#This Row],[Copertura 
'[No = 0 ; SI = 1']]]</f>
        <v>0</v>
      </c>
    </row>
    <row r="18" spans="1:8" x14ac:dyDescent="0.3">
      <c r="A18" s="8" t="s">
        <v>171</v>
      </c>
      <c r="B18" s="8" t="s">
        <v>172</v>
      </c>
      <c r="C18" s="8" t="s">
        <v>6</v>
      </c>
      <c r="D18" s="8" t="s">
        <v>144</v>
      </c>
      <c r="E18" s="26">
        <v>5815.5487431912334</v>
      </c>
      <c r="F18" s="27">
        <f>Tabella2[[#This Row],[Comunicazioni
'[N']]]/166141</f>
        <v>3.5003694110371512E-2</v>
      </c>
      <c r="G18" s="20"/>
      <c r="H18" s="27">
        <f>Tabella2[[#This Row],[PESO Comunicazioni 
'[%']]]*Tabella2[[#This Row],[Copertura 
'[No = 0 ; SI = 1']]]</f>
        <v>0</v>
      </c>
    </row>
    <row r="19" spans="1:8" x14ac:dyDescent="0.3">
      <c r="A19" s="8" t="s">
        <v>1304</v>
      </c>
      <c r="B19" s="8" t="s">
        <v>172</v>
      </c>
      <c r="C19" s="8" t="s">
        <v>858</v>
      </c>
      <c r="D19" s="8" t="s">
        <v>898</v>
      </c>
      <c r="E19" s="26">
        <v>16.001512693230644</v>
      </c>
      <c r="F19" s="27">
        <f>Tabella2[[#This Row],[Comunicazioni
'[N']]]/166141</f>
        <v>9.6312846878438465E-5</v>
      </c>
      <c r="G19" s="20"/>
      <c r="H19" s="27">
        <f>Tabella2[[#This Row],[PESO Comunicazioni 
'[%']]]*Tabella2[[#This Row],[Copertura 
'[No = 0 ; SI = 1']]]</f>
        <v>0</v>
      </c>
    </row>
    <row r="20" spans="1:8" x14ac:dyDescent="0.3">
      <c r="A20" s="8" t="s">
        <v>1303</v>
      </c>
      <c r="B20" s="8" t="s">
        <v>172</v>
      </c>
      <c r="C20" s="8" t="s">
        <v>858</v>
      </c>
      <c r="D20" s="8" t="s">
        <v>859</v>
      </c>
      <c r="E20" s="26">
        <v>747.30483512961086</v>
      </c>
      <c r="F20" s="27">
        <f>Tabella2[[#This Row],[Comunicazioni
'[N']]]/166141</f>
        <v>4.4980157524609271E-3</v>
      </c>
      <c r="G20" s="20"/>
      <c r="H20" s="27">
        <f>Tabella2[[#This Row],[PESO Comunicazioni 
'[%']]]*Tabella2[[#This Row],[Copertura 
'[No = 0 ; SI = 1']]]</f>
        <v>0</v>
      </c>
    </row>
    <row r="21" spans="1:8" x14ac:dyDescent="0.3">
      <c r="A21" s="8" t="s">
        <v>1032</v>
      </c>
      <c r="B21" s="8" t="s">
        <v>172</v>
      </c>
      <c r="C21" s="8" t="s">
        <v>858</v>
      </c>
      <c r="D21" s="8" t="s">
        <v>993</v>
      </c>
      <c r="E21" s="26">
        <v>2130.4861760915433</v>
      </c>
      <c r="F21" s="27">
        <f>Tabella2[[#This Row],[Comunicazioni
'[N']]]/166141</f>
        <v>1.2823361940108361E-2</v>
      </c>
      <c r="G21" s="20"/>
      <c r="H21" s="27">
        <f>Tabella2[[#This Row],[PESO Comunicazioni 
'[%']]]*Tabella2[[#This Row],[Copertura 
'[No = 0 ; SI = 1']]]</f>
        <v>0</v>
      </c>
    </row>
    <row r="22" spans="1:8" x14ac:dyDescent="0.3">
      <c r="A22" s="8" t="s">
        <v>991</v>
      </c>
      <c r="B22" s="8" t="s">
        <v>172</v>
      </c>
      <c r="C22" s="8" t="s">
        <v>858</v>
      </c>
      <c r="D22" s="8" t="s">
        <v>959</v>
      </c>
      <c r="E22" s="26">
        <v>2398.6974064665992</v>
      </c>
      <c r="F22" s="27">
        <f>Tabella2[[#This Row],[Comunicazioni
'[N']]]/166141</f>
        <v>1.4437721010867873E-2</v>
      </c>
      <c r="G22" s="20"/>
      <c r="H22" s="27">
        <f>Tabella2[[#This Row],[PESO Comunicazioni 
'[%']]]*Tabella2[[#This Row],[Copertura 
'[No = 0 ; SI = 1']]]</f>
        <v>0</v>
      </c>
    </row>
    <row r="23" spans="1:8" x14ac:dyDescent="0.3">
      <c r="A23" s="8" t="s">
        <v>957</v>
      </c>
      <c r="B23" s="8" t="s">
        <v>172</v>
      </c>
      <c r="C23" s="8" t="s">
        <v>858</v>
      </c>
      <c r="D23" s="8" t="s">
        <v>933</v>
      </c>
      <c r="E23" s="26">
        <v>2752.9116622281163</v>
      </c>
      <c r="F23" s="27">
        <f>Tabella2[[#This Row],[Comunicazioni
'[N']]]/166141</f>
        <v>1.6569730904641939E-2</v>
      </c>
      <c r="G23" s="20"/>
      <c r="H23" s="27">
        <f>Tabella2[[#This Row],[PESO Comunicazioni 
'[%']]]*Tabella2[[#This Row],[Copertura 
'[No = 0 ; SI = 1']]]</f>
        <v>0</v>
      </c>
    </row>
    <row r="24" spans="1:8" x14ac:dyDescent="0.3">
      <c r="A24" s="8" t="s">
        <v>931</v>
      </c>
      <c r="B24" s="8" t="s">
        <v>172</v>
      </c>
      <c r="C24" s="8" t="s">
        <v>858</v>
      </c>
      <c r="D24" s="8" t="s">
        <v>898</v>
      </c>
      <c r="E24" s="26">
        <v>2369.2705898625404</v>
      </c>
      <c r="F24" s="27">
        <f>Tabella2[[#This Row],[Comunicazioni
'[N']]]/166141</f>
        <v>1.4260601476231276E-2</v>
      </c>
      <c r="G24" s="20"/>
      <c r="H24" s="27">
        <f>Tabella2[[#This Row],[PESO Comunicazioni 
'[%']]]*Tabella2[[#This Row],[Copertura 
'[No = 0 ; SI = 1']]]</f>
        <v>0</v>
      </c>
    </row>
    <row r="25" spans="1:8" x14ac:dyDescent="0.3">
      <c r="A25" s="8" t="s">
        <v>930</v>
      </c>
      <c r="B25" s="8" t="s">
        <v>172</v>
      </c>
      <c r="C25" s="8" t="s">
        <v>858</v>
      </c>
      <c r="D25" s="8" t="s">
        <v>898</v>
      </c>
      <c r="E25" s="26">
        <v>1471.4362572149321</v>
      </c>
      <c r="F25" s="27">
        <f>Tabella2[[#This Row],[Comunicazioni
'[N']]]/166141</f>
        <v>8.8565511054762638E-3</v>
      </c>
      <c r="G25" s="20"/>
      <c r="H25" s="27">
        <f>Tabella2[[#This Row],[PESO Comunicazioni 
'[%']]]*Tabella2[[#This Row],[Copertura 
'[No = 0 ; SI = 1']]]</f>
        <v>0</v>
      </c>
    </row>
    <row r="26" spans="1:8" x14ac:dyDescent="0.3">
      <c r="A26" s="8" t="s">
        <v>896</v>
      </c>
      <c r="B26" s="8" t="s">
        <v>172</v>
      </c>
      <c r="C26" s="8" t="s">
        <v>858</v>
      </c>
      <c r="D26" s="8" t="s">
        <v>859</v>
      </c>
      <c r="E26" s="26">
        <v>1113.5930306336845</v>
      </c>
      <c r="F26" s="27">
        <f>Tabella2[[#This Row],[Comunicazioni
'[N']]]/166141</f>
        <v>6.7026984948548793E-3</v>
      </c>
      <c r="G26" s="20"/>
      <c r="H26" s="27">
        <f>Tabella2[[#This Row],[PESO Comunicazioni 
'[%']]]*Tabella2[[#This Row],[Copertura 
'[No = 0 ; SI = 1']]]</f>
        <v>0</v>
      </c>
    </row>
    <row r="27" spans="1:8" x14ac:dyDescent="0.3">
      <c r="A27" s="8" t="s">
        <v>895</v>
      </c>
      <c r="B27" s="8" t="s">
        <v>172</v>
      </c>
      <c r="C27" s="8" t="s">
        <v>858</v>
      </c>
      <c r="D27" s="8" t="s">
        <v>859</v>
      </c>
      <c r="E27" s="26">
        <v>123.50983250599919</v>
      </c>
      <c r="F27" s="27">
        <f>Tabella2[[#This Row],[Comunicazioni
'[N']]]/166141</f>
        <v>7.4340369027512288E-4</v>
      </c>
      <c r="G27" s="20"/>
      <c r="H27" s="27">
        <f>Tabella2[[#This Row],[PESO Comunicazioni 
'[%']]]*Tabella2[[#This Row],[Copertura 
'[No = 0 ; SI = 1']]]</f>
        <v>0</v>
      </c>
    </row>
    <row r="28" spans="1:8" x14ac:dyDescent="0.3">
      <c r="A28" s="8" t="s">
        <v>894</v>
      </c>
      <c r="B28" s="8" t="s">
        <v>172</v>
      </c>
      <c r="C28" s="8" t="s">
        <v>858</v>
      </c>
      <c r="D28" s="8" t="s">
        <v>859</v>
      </c>
      <c r="E28" s="26">
        <v>934.19931105495539</v>
      </c>
      <c r="F28" s="27">
        <f>Tabella2[[#This Row],[Comunicazioni
'[N']]]/166141</f>
        <v>5.6229305894087275E-3</v>
      </c>
      <c r="G28" s="20"/>
      <c r="H28" s="27">
        <f>Tabella2[[#This Row],[PESO Comunicazioni 
'[%']]]*Tabella2[[#This Row],[Copertura 
'[No = 0 ; SI = 1']]]</f>
        <v>0</v>
      </c>
    </row>
    <row r="29" spans="1:8" x14ac:dyDescent="0.3">
      <c r="A29" s="8" t="s">
        <v>893</v>
      </c>
      <c r="B29" s="8" t="s">
        <v>172</v>
      </c>
      <c r="C29" s="8" t="s">
        <v>858</v>
      </c>
      <c r="D29" s="8" t="s">
        <v>859</v>
      </c>
      <c r="E29" s="26">
        <v>743.62612765901395</v>
      </c>
      <c r="F29" s="27">
        <f>Tabella2[[#This Row],[Comunicazioni
'[N']]]/166141</f>
        <v>4.4758736715140388E-3</v>
      </c>
      <c r="G29" s="20"/>
      <c r="H29" s="27">
        <f>Tabella2[[#This Row],[PESO Comunicazioni 
'[%']]]*Tabella2[[#This Row],[Copertura 
'[No = 0 ; SI = 1']]]</f>
        <v>0</v>
      </c>
    </row>
    <row r="30" spans="1:8" x14ac:dyDescent="0.3">
      <c r="A30" s="8" t="s">
        <v>892</v>
      </c>
      <c r="B30" s="8" t="s">
        <v>172</v>
      </c>
      <c r="C30" s="8" t="s">
        <v>858</v>
      </c>
      <c r="D30" s="8" t="s">
        <v>859</v>
      </c>
      <c r="E30" s="26">
        <v>1334.3638301656058</v>
      </c>
      <c r="F30" s="27">
        <f>Tabella2[[#This Row],[Comunicazioni
'[N']]]/166141</f>
        <v>8.0315143773397636E-3</v>
      </c>
      <c r="G30" s="20"/>
      <c r="H30" s="27">
        <f>Tabella2[[#This Row],[PESO Comunicazioni 
'[%']]]*Tabella2[[#This Row],[Copertura 
'[No = 0 ; SI = 1']]]</f>
        <v>0</v>
      </c>
    </row>
    <row r="31" spans="1:8" x14ac:dyDescent="0.3">
      <c r="A31" s="8" t="s">
        <v>891</v>
      </c>
      <c r="B31" s="8" t="s">
        <v>172</v>
      </c>
      <c r="C31" s="8" t="s">
        <v>858</v>
      </c>
      <c r="D31" s="8" t="s">
        <v>859</v>
      </c>
      <c r="E31" s="26">
        <v>894.69704201510933</v>
      </c>
      <c r="F31" s="27">
        <f>Tabella2[[#This Row],[Comunicazioni
'[N']]]/166141</f>
        <v>5.3851670690263651E-3</v>
      </c>
      <c r="G31" s="20"/>
      <c r="H31" s="27">
        <f>Tabella2[[#This Row],[PESO Comunicazioni 
'[%']]]*Tabella2[[#This Row],[Copertura 
'[No = 0 ; SI = 1']]]</f>
        <v>0</v>
      </c>
    </row>
    <row r="32" spans="1:8" x14ac:dyDescent="0.3">
      <c r="A32" s="8" t="s">
        <v>890</v>
      </c>
      <c r="B32" s="8" t="s">
        <v>172</v>
      </c>
      <c r="C32" s="8" t="s">
        <v>858</v>
      </c>
      <c r="D32" s="8" t="s">
        <v>859</v>
      </c>
      <c r="E32" s="26">
        <v>235.20669229536378</v>
      </c>
      <c r="F32" s="27">
        <f>Tabella2[[#This Row],[Comunicazioni
'[N']]]/166141</f>
        <v>1.4157052882513273E-3</v>
      </c>
      <c r="G32" s="20"/>
      <c r="H32" s="27">
        <f>Tabella2[[#This Row],[PESO Comunicazioni 
'[%']]]*Tabella2[[#This Row],[Copertura 
'[No = 0 ; SI = 1']]]</f>
        <v>0</v>
      </c>
    </row>
    <row r="33" spans="1:8" x14ac:dyDescent="0.3">
      <c r="A33" s="8" t="s">
        <v>889</v>
      </c>
      <c r="B33" s="8" t="s">
        <v>172</v>
      </c>
      <c r="C33" s="8" t="s">
        <v>858</v>
      </c>
      <c r="D33" s="8" t="s">
        <v>859</v>
      </c>
      <c r="E33" s="26">
        <v>312.711986721671</v>
      </c>
      <c r="F33" s="27">
        <f>Tabella2[[#This Row],[Comunicazioni
'[N']]]/166141</f>
        <v>1.8822084056414189E-3</v>
      </c>
      <c r="G33" s="20"/>
      <c r="H33" s="27">
        <f>Tabella2[[#This Row],[PESO Comunicazioni 
'[%']]]*Tabella2[[#This Row],[Copertura 
'[No = 0 ; SI = 1']]]</f>
        <v>0</v>
      </c>
    </row>
    <row r="34" spans="1:8" x14ac:dyDescent="0.3">
      <c r="A34" s="8" t="s">
        <v>888</v>
      </c>
      <c r="B34" s="8" t="s">
        <v>172</v>
      </c>
      <c r="C34" s="8" t="s">
        <v>858</v>
      </c>
      <c r="D34" s="8" t="s">
        <v>859</v>
      </c>
      <c r="E34" s="26">
        <v>300.1493921783441</v>
      </c>
      <c r="F34" s="27">
        <f>Tabella2[[#This Row],[Comunicazioni
'[N']]]/166141</f>
        <v>1.8065943516551851E-3</v>
      </c>
      <c r="G34" s="20"/>
      <c r="H34" s="27">
        <f>Tabella2[[#This Row],[PESO Comunicazioni 
'[%']]]*Tabella2[[#This Row],[Copertura 
'[No = 0 ; SI = 1']]]</f>
        <v>0</v>
      </c>
    </row>
    <row r="35" spans="1:8" x14ac:dyDescent="0.3">
      <c r="A35" s="8" t="s">
        <v>887</v>
      </c>
      <c r="B35" s="8" t="s">
        <v>172</v>
      </c>
      <c r="C35" s="8" t="s">
        <v>858</v>
      </c>
      <c r="D35" s="8" t="s">
        <v>859</v>
      </c>
      <c r="E35" s="26">
        <v>477.2866828108431</v>
      </c>
      <c r="F35" s="27">
        <f>Tabella2[[#This Row],[Comunicazioni
'[N']]]/166141</f>
        <v>2.8727808476585737E-3</v>
      </c>
      <c r="G35" s="20"/>
      <c r="H35" s="27">
        <f>Tabella2[[#This Row],[PESO Comunicazioni 
'[%']]]*Tabella2[[#This Row],[Copertura 
'[No = 0 ; SI = 1']]]</f>
        <v>0</v>
      </c>
    </row>
    <row r="36" spans="1:8" x14ac:dyDescent="0.3">
      <c r="A36" s="8" t="s">
        <v>1261</v>
      </c>
      <c r="B36" s="8" t="s">
        <v>172</v>
      </c>
      <c r="C36" s="8" t="s">
        <v>1191</v>
      </c>
      <c r="D36" s="8" t="s">
        <v>1233</v>
      </c>
      <c r="E36" s="26">
        <v>1522.1225281516822</v>
      </c>
      <c r="F36" s="27">
        <f>Tabella2[[#This Row],[Comunicazioni
'[N']]]/166141</f>
        <v>9.1616309529356527E-3</v>
      </c>
      <c r="G36" s="20"/>
      <c r="H36" s="27">
        <f>Tabella2[[#This Row],[PESO Comunicazioni 
'[%']]]*Tabella2[[#This Row],[Copertura 
'[No = 0 ; SI = 1']]]</f>
        <v>0</v>
      </c>
    </row>
    <row r="37" spans="1:8" x14ac:dyDescent="0.3">
      <c r="A37" s="8" t="s">
        <v>1260</v>
      </c>
      <c r="B37" s="8" t="s">
        <v>172</v>
      </c>
      <c r="C37" s="8" t="s">
        <v>1191</v>
      </c>
      <c r="D37" s="8" t="s">
        <v>1192</v>
      </c>
      <c r="E37" s="26">
        <v>3758.6102169364558</v>
      </c>
      <c r="F37" s="27">
        <f>Tabella2[[#This Row],[Comunicazioni
'[N']]]/166141</f>
        <v>2.262301428868525E-2</v>
      </c>
      <c r="G37" s="20"/>
      <c r="H37" s="27">
        <f>Tabella2[[#This Row],[PESO Comunicazioni 
'[%']]]*Tabella2[[#This Row],[Copertura 
'[No = 0 ; SI = 1']]]</f>
        <v>0</v>
      </c>
    </row>
    <row r="38" spans="1:8" x14ac:dyDescent="0.3">
      <c r="A38" s="8" t="s">
        <v>1311</v>
      </c>
      <c r="B38" s="8" t="s">
        <v>172</v>
      </c>
      <c r="C38" s="8" t="s">
        <v>371</v>
      </c>
      <c r="D38" s="8" t="s">
        <v>451</v>
      </c>
      <c r="E38" s="26">
        <v>4.5007563466153213</v>
      </c>
      <c r="F38" s="27">
        <f>Tabella2[[#This Row],[Comunicazioni
'[N']]]/166141</f>
        <v>2.7089979876221532E-5</v>
      </c>
      <c r="G38" s="20"/>
      <c r="H38" s="27">
        <f>Tabella2[[#This Row],[PESO Comunicazioni 
'[%']]]*Tabella2[[#This Row],[Copertura 
'[No = 0 ; SI = 1']]]</f>
        <v>0</v>
      </c>
    </row>
    <row r="39" spans="1:8" x14ac:dyDescent="0.3">
      <c r="A39" s="8" t="s">
        <v>1289</v>
      </c>
      <c r="B39" s="8" t="s">
        <v>172</v>
      </c>
      <c r="C39" s="8" t="s">
        <v>371</v>
      </c>
      <c r="D39" s="8" t="s">
        <v>451</v>
      </c>
      <c r="E39" s="26">
        <v>632.10588852614501</v>
      </c>
      <c r="F39" s="27">
        <f>Tabella2[[#This Row],[Comunicazioni
'[N']]]/166141</f>
        <v>3.8046351504212989E-3</v>
      </c>
      <c r="G39" s="20"/>
      <c r="H39" s="27">
        <f>Tabella2[[#This Row],[PESO Comunicazioni 
'[%']]]*Tabella2[[#This Row],[Copertura 
'[No = 0 ; SI = 1']]]</f>
        <v>0</v>
      </c>
    </row>
    <row r="40" spans="1:8" x14ac:dyDescent="0.3">
      <c r="A40" s="8" t="s">
        <v>544</v>
      </c>
      <c r="B40" s="8" t="s">
        <v>172</v>
      </c>
      <c r="C40" s="8" t="s">
        <v>371</v>
      </c>
      <c r="D40" s="8" t="s">
        <v>504</v>
      </c>
      <c r="E40" s="26">
        <v>1317.7804223685393</v>
      </c>
      <c r="F40" s="27">
        <f>Tabella2[[#This Row],[Comunicazioni
'[N']]]/166141</f>
        <v>7.9316991132143133E-3</v>
      </c>
      <c r="G40" s="20"/>
      <c r="H40" s="27">
        <f>Tabella2[[#This Row],[PESO Comunicazioni 
'[%']]]*Tabella2[[#This Row],[Copertura 
'[No = 0 ; SI = 1']]]</f>
        <v>0</v>
      </c>
    </row>
    <row r="41" spans="1:8" x14ac:dyDescent="0.3">
      <c r="A41" s="8" t="s">
        <v>543</v>
      </c>
      <c r="B41" s="8" t="s">
        <v>172</v>
      </c>
      <c r="C41" s="8" t="s">
        <v>371</v>
      </c>
      <c r="D41" s="8" t="s">
        <v>451</v>
      </c>
      <c r="E41" s="26">
        <v>1117.9356830940615</v>
      </c>
      <c r="F41" s="27">
        <f>Tabella2[[#This Row],[Comunicazioni
'[N']]]/166141</f>
        <v>6.7288368499892346E-3</v>
      </c>
      <c r="G41" s="20"/>
      <c r="H41" s="27">
        <f>Tabella2[[#This Row],[PESO Comunicazioni 
'[%']]]*Tabella2[[#This Row],[Copertura 
'[No = 0 ; SI = 1']]]</f>
        <v>0</v>
      </c>
    </row>
    <row r="42" spans="1:8" x14ac:dyDescent="0.3">
      <c r="A42" s="8" t="s">
        <v>542</v>
      </c>
      <c r="B42" s="8" t="s">
        <v>172</v>
      </c>
      <c r="C42" s="8" t="s">
        <v>371</v>
      </c>
      <c r="D42" s="8" t="s">
        <v>451</v>
      </c>
      <c r="E42" s="26">
        <v>389.19023489557145</v>
      </c>
      <c r="F42" s="27">
        <f>Tabella2[[#This Row],[Comunicazioni
'[N']]]/166141</f>
        <v>2.342529748199249E-3</v>
      </c>
      <c r="G42" s="20"/>
      <c r="H42" s="27">
        <f>Tabella2[[#This Row],[PESO Comunicazioni 
'[%']]]*Tabella2[[#This Row],[Copertura 
'[No = 0 ; SI = 1']]]</f>
        <v>0</v>
      </c>
    </row>
    <row r="43" spans="1:8" x14ac:dyDescent="0.3">
      <c r="A43" s="8" t="s">
        <v>541</v>
      </c>
      <c r="B43" s="8" t="s">
        <v>172</v>
      </c>
      <c r="C43" s="8" t="s">
        <v>371</v>
      </c>
      <c r="D43" s="8" t="s">
        <v>451</v>
      </c>
      <c r="E43" s="26">
        <v>164.27760665145922</v>
      </c>
      <c r="F43" s="27">
        <f>Tabella2[[#This Row],[Comunicazioni
'[N']]]/166141</f>
        <v>9.887842654820859E-4</v>
      </c>
      <c r="G43" s="20"/>
      <c r="H43" s="27">
        <f>Tabella2[[#This Row],[PESO Comunicazioni 
'[%']]]*Tabella2[[#This Row],[Copertura 
'[No = 0 ; SI = 1']]]</f>
        <v>0</v>
      </c>
    </row>
    <row r="44" spans="1:8" x14ac:dyDescent="0.3">
      <c r="A44" s="8" t="s">
        <v>540</v>
      </c>
      <c r="B44" s="8" t="s">
        <v>172</v>
      </c>
      <c r="C44" s="8" t="s">
        <v>371</v>
      </c>
      <c r="D44" s="8" t="s">
        <v>451</v>
      </c>
      <c r="E44" s="26">
        <v>301.98808067989961</v>
      </c>
      <c r="F44" s="27">
        <f>Tabella2[[#This Row],[Comunicazioni
'[N']]]/166141</f>
        <v>1.8176613880974571E-3</v>
      </c>
      <c r="G44" s="20"/>
      <c r="H44" s="27">
        <f>Tabella2[[#This Row],[PESO Comunicazioni 
'[%']]]*Tabella2[[#This Row],[Copertura 
'[No = 0 ; SI = 1']]]</f>
        <v>0</v>
      </c>
    </row>
    <row r="45" spans="1:8" x14ac:dyDescent="0.3">
      <c r="A45" s="8" t="s">
        <v>539</v>
      </c>
      <c r="B45" s="8" t="s">
        <v>172</v>
      </c>
      <c r="C45" s="8" t="s">
        <v>371</v>
      </c>
      <c r="D45" s="8" t="s">
        <v>451</v>
      </c>
      <c r="E45" s="26">
        <v>327.8674296729377</v>
      </c>
      <c r="F45" s="27">
        <f>Tabella2[[#This Row],[Comunicazioni
'[N']]]/166141</f>
        <v>1.9734287723857306E-3</v>
      </c>
      <c r="G45" s="20"/>
      <c r="H45" s="27">
        <f>Tabella2[[#This Row],[PESO Comunicazioni 
'[%']]]*Tabella2[[#This Row],[Copertura 
'[No = 0 ; SI = 1']]]</f>
        <v>0</v>
      </c>
    </row>
    <row r="46" spans="1:8" x14ac:dyDescent="0.3">
      <c r="A46" s="8" t="s">
        <v>538</v>
      </c>
      <c r="B46" s="8" t="s">
        <v>172</v>
      </c>
      <c r="C46" s="8" t="s">
        <v>371</v>
      </c>
      <c r="D46" s="8" t="s">
        <v>451</v>
      </c>
      <c r="E46" s="26">
        <v>824.95062780062312</v>
      </c>
      <c r="F46" s="27">
        <f>Tabella2[[#This Row],[Comunicazioni
'[N']]]/166141</f>
        <v>4.9653645265203836E-3</v>
      </c>
      <c r="G46" s="20"/>
      <c r="H46" s="27">
        <f>Tabella2[[#This Row],[PESO Comunicazioni 
'[%']]]*Tabella2[[#This Row],[Copertura 
'[No = 0 ; SI = 1']]]</f>
        <v>0</v>
      </c>
    </row>
    <row r="47" spans="1:8" x14ac:dyDescent="0.3">
      <c r="A47" s="8" t="s">
        <v>537</v>
      </c>
      <c r="B47" s="8" t="s">
        <v>172</v>
      </c>
      <c r="C47" s="8" t="s">
        <v>371</v>
      </c>
      <c r="D47" s="8" t="s">
        <v>451</v>
      </c>
      <c r="E47" s="26">
        <v>277.10873168686152</v>
      </c>
      <c r="F47" s="27">
        <f>Tabella2[[#This Row],[Comunicazioni
'[N']]]/166141</f>
        <v>1.6679129876843255E-3</v>
      </c>
      <c r="G47" s="20"/>
      <c r="H47" s="27">
        <f>Tabella2[[#This Row],[PESO Comunicazioni 
'[%']]]*Tabella2[[#This Row],[Copertura 
'[No = 0 ; SI = 1']]]</f>
        <v>0</v>
      </c>
    </row>
    <row r="48" spans="1:8" x14ac:dyDescent="0.3">
      <c r="A48" s="8" t="s">
        <v>536</v>
      </c>
      <c r="B48" s="8" t="s">
        <v>172</v>
      </c>
      <c r="C48" s="8" t="s">
        <v>371</v>
      </c>
      <c r="D48" s="8" t="s">
        <v>451</v>
      </c>
      <c r="E48" s="26">
        <v>516.77400714412738</v>
      </c>
      <c r="F48" s="27">
        <f>Tabella2[[#This Row],[Comunicazioni
'[N']]]/166141</f>
        <v>3.1104544160931221E-3</v>
      </c>
      <c r="G48" s="20"/>
      <c r="H48" s="27">
        <f>Tabella2[[#This Row],[PESO Comunicazioni 
'[%']]]*Tabella2[[#This Row],[Copertura 
'[No = 0 ; SI = 1']]]</f>
        <v>0</v>
      </c>
    </row>
    <row r="49" spans="1:8" x14ac:dyDescent="0.3">
      <c r="A49" s="8" t="s">
        <v>535</v>
      </c>
      <c r="B49" s="8" t="s">
        <v>172</v>
      </c>
      <c r="C49" s="8" t="s">
        <v>371</v>
      </c>
      <c r="D49" s="8" t="s">
        <v>451</v>
      </c>
      <c r="E49" s="26">
        <v>257.9805172137464</v>
      </c>
      <c r="F49" s="27">
        <f>Tabella2[[#This Row],[Comunicazioni
'[N']]]/166141</f>
        <v>1.552780573210384E-3</v>
      </c>
      <c r="G49" s="20"/>
      <c r="H49" s="27">
        <f>Tabella2[[#This Row],[PESO Comunicazioni 
'[%']]]*Tabella2[[#This Row],[Copertura 
'[No = 0 ; SI = 1']]]</f>
        <v>0</v>
      </c>
    </row>
    <row r="50" spans="1:8" x14ac:dyDescent="0.3">
      <c r="A50" s="8" t="s">
        <v>534</v>
      </c>
      <c r="B50" s="8" t="s">
        <v>172</v>
      </c>
      <c r="C50" s="8" t="s">
        <v>371</v>
      </c>
      <c r="D50" s="8" t="s">
        <v>451</v>
      </c>
      <c r="E50" s="26">
        <v>965.28704726233264</v>
      </c>
      <c r="F50" s="27">
        <f>Tabella2[[#This Row],[Comunicazioni
'[N']]]/166141</f>
        <v>5.8100471723556051E-3</v>
      </c>
      <c r="G50" s="20"/>
      <c r="H50" s="27">
        <f>Tabella2[[#This Row],[PESO Comunicazioni 
'[%']]]*Tabella2[[#This Row],[Copertura 
'[No = 0 ; SI = 1']]]</f>
        <v>0</v>
      </c>
    </row>
    <row r="51" spans="1:8" x14ac:dyDescent="0.3">
      <c r="A51" s="8" t="s">
        <v>533</v>
      </c>
      <c r="B51" s="8" t="s">
        <v>172</v>
      </c>
      <c r="C51" s="8" t="s">
        <v>371</v>
      </c>
      <c r="D51" s="8" t="s">
        <v>451</v>
      </c>
      <c r="E51" s="26">
        <v>1304.4063678018085</v>
      </c>
      <c r="F51" s="27">
        <f>Tabella2[[#This Row],[Comunicazioni
'[N']]]/166141</f>
        <v>7.8512008944318888E-3</v>
      </c>
      <c r="G51" s="20"/>
      <c r="H51" s="27">
        <f>Tabella2[[#This Row],[PESO Comunicazioni 
'[%']]]*Tabella2[[#This Row],[Copertura 
'[No = 0 ; SI = 1']]]</f>
        <v>0</v>
      </c>
    </row>
    <row r="52" spans="1:8" x14ac:dyDescent="0.3">
      <c r="A52" s="8" t="s">
        <v>446</v>
      </c>
      <c r="B52" s="8" t="s">
        <v>172</v>
      </c>
      <c r="C52" s="8" t="s">
        <v>371</v>
      </c>
      <c r="D52" s="8" t="s">
        <v>415</v>
      </c>
      <c r="E52" s="26">
        <v>1411.2359801439802</v>
      </c>
      <c r="F52" s="27">
        <f>Tabella2[[#This Row],[Comunicazioni
'[N']]]/166141</f>
        <v>8.4942066085071134E-3</v>
      </c>
      <c r="G52" s="20"/>
      <c r="H52" s="27">
        <f>Tabella2[[#This Row],[PESO Comunicazioni 
'[%']]]*Tabella2[[#This Row],[Copertura 
'[No = 0 ; SI = 1']]]</f>
        <v>0</v>
      </c>
    </row>
    <row r="53" spans="1:8" x14ac:dyDescent="0.3">
      <c r="A53" s="8" t="s">
        <v>413</v>
      </c>
      <c r="B53" s="8" t="s">
        <v>172</v>
      </c>
      <c r="C53" s="8" t="s">
        <v>371</v>
      </c>
      <c r="D53" s="8" t="s">
        <v>372</v>
      </c>
      <c r="E53" s="26">
        <v>6800.7016525460012</v>
      </c>
      <c r="F53" s="27">
        <f>Tabella2[[#This Row],[Comunicazioni
'[N']]]/166141</f>
        <v>4.0933313586327284E-2</v>
      </c>
      <c r="G53" s="20"/>
      <c r="H53" s="27">
        <f>Tabella2[[#This Row],[PESO Comunicazioni 
'[%']]]*Tabella2[[#This Row],[Copertura 
'[No = 0 ; SI = 1']]]</f>
        <v>0</v>
      </c>
    </row>
    <row r="54" spans="1:8" x14ac:dyDescent="0.3">
      <c r="A54" s="8" t="s">
        <v>1302</v>
      </c>
      <c r="B54" s="8" t="s">
        <v>172</v>
      </c>
      <c r="C54" s="8" t="s">
        <v>546</v>
      </c>
      <c r="D54" s="8" t="s">
        <v>790</v>
      </c>
      <c r="E54" s="26">
        <v>874.81315494237924</v>
      </c>
      <c r="F54" s="27">
        <f>Tabella2[[#This Row],[Comunicazioni
'[N']]]/166141</f>
        <v>5.2654862733604547E-3</v>
      </c>
      <c r="G54" s="20"/>
      <c r="H54" s="27">
        <f>Tabella2[[#This Row],[PESO Comunicazioni 
'[%']]]*Tabella2[[#This Row],[Copertura 
'[No = 0 ; SI = 1']]]</f>
        <v>0</v>
      </c>
    </row>
    <row r="55" spans="1:8" x14ac:dyDescent="0.3">
      <c r="A55" s="8" t="s">
        <v>1300</v>
      </c>
      <c r="B55" s="8" t="s">
        <v>172</v>
      </c>
      <c r="C55" s="8" t="s">
        <v>546</v>
      </c>
      <c r="D55" s="8" t="s">
        <v>751</v>
      </c>
      <c r="E55" s="26">
        <v>832.49337510620694</v>
      </c>
      <c r="F55" s="27">
        <f>Tabella2[[#This Row],[Comunicazioni
'[N']]]/166141</f>
        <v>5.0107642009269652E-3</v>
      </c>
      <c r="G55" s="20"/>
      <c r="H55" s="27">
        <f>Tabella2[[#This Row],[PESO Comunicazioni 
'[%']]]*Tabella2[[#This Row],[Copertura 
'[No = 0 ; SI = 1']]]</f>
        <v>0</v>
      </c>
    </row>
    <row r="56" spans="1:8" x14ac:dyDescent="0.3">
      <c r="A56" s="8" t="s">
        <v>856</v>
      </c>
      <c r="B56" s="8" t="s">
        <v>172</v>
      </c>
      <c r="C56" s="8" t="s">
        <v>546</v>
      </c>
      <c r="D56" s="8" t="s">
        <v>848</v>
      </c>
      <c r="E56" s="26">
        <v>9076.7576770828073</v>
      </c>
      <c r="F56" s="27">
        <f>Tabella2[[#This Row],[Comunicazioni
'[N']]]/166141</f>
        <v>5.4632858096934578E-2</v>
      </c>
      <c r="G56" s="20"/>
      <c r="H56" s="27">
        <f>Tabella2[[#This Row],[PESO Comunicazioni 
'[%']]]*Tabella2[[#This Row],[Copertura 
'[No = 0 ; SI = 1']]]</f>
        <v>0</v>
      </c>
    </row>
    <row r="57" spans="1:8" x14ac:dyDescent="0.3">
      <c r="A57" s="8" t="s">
        <v>846</v>
      </c>
      <c r="B57" s="8" t="s">
        <v>172</v>
      </c>
      <c r="C57" s="8" t="s">
        <v>546</v>
      </c>
      <c r="D57" s="8" t="s">
        <v>817</v>
      </c>
      <c r="E57" s="26">
        <v>5513.3556651349463</v>
      </c>
      <c r="F57" s="27">
        <f>Tabella2[[#This Row],[Comunicazioni
'[N']]]/166141</f>
        <v>3.3184798846371134E-2</v>
      </c>
      <c r="G57" s="20"/>
      <c r="H57" s="27">
        <f>Tabella2[[#This Row],[PESO Comunicazioni 
'[%']]]*Tabella2[[#This Row],[Copertura 
'[No = 0 ; SI = 1']]]</f>
        <v>0</v>
      </c>
    </row>
    <row r="58" spans="1:8" x14ac:dyDescent="0.3">
      <c r="A58" s="8" t="s">
        <v>815</v>
      </c>
      <c r="B58" s="8" t="s">
        <v>172</v>
      </c>
      <c r="C58" s="8" t="s">
        <v>546</v>
      </c>
      <c r="D58" s="8" t="s">
        <v>790</v>
      </c>
      <c r="E58" s="26">
        <v>1548.6790719220865</v>
      </c>
      <c r="F58" s="27">
        <f>Tabella2[[#This Row],[Comunicazioni
'[N']]]/166141</f>
        <v>9.3214743616692238E-3</v>
      </c>
      <c r="G58" s="20"/>
      <c r="H58" s="27">
        <f>Tabella2[[#This Row],[PESO Comunicazioni 
'[%']]]*Tabella2[[#This Row],[Copertura 
'[No = 0 ; SI = 1']]]</f>
        <v>0</v>
      </c>
    </row>
    <row r="59" spans="1:8" x14ac:dyDescent="0.3">
      <c r="A59" s="8" t="s">
        <v>814</v>
      </c>
      <c r="B59" s="8" t="s">
        <v>172</v>
      </c>
      <c r="C59" s="8" t="s">
        <v>546</v>
      </c>
      <c r="D59" s="8" t="s">
        <v>790</v>
      </c>
      <c r="E59" s="26">
        <v>489.03781733076607</v>
      </c>
      <c r="F59" s="27">
        <f>Tabella2[[#This Row],[Comunicazioni
'[N']]]/166141</f>
        <v>2.9435107368486172E-3</v>
      </c>
      <c r="G59" s="20"/>
      <c r="H59" s="27">
        <f>Tabella2[[#This Row],[PESO Comunicazioni 
'[%']]]*Tabella2[[#This Row],[Copertura 
'[No = 0 ; SI = 1']]]</f>
        <v>0</v>
      </c>
    </row>
    <row r="60" spans="1:8" x14ac:dyDescent="0.3">
      <c r="A60" s="8" t="s">
        <v>813</v>
      </c>
      <c r="B60" s="8" t="s">
        <v>172</v>
      </c>
      <c r="C60" s="8" t="s">
        <v>546</v>
      </c>
      <c r="D60" s="8" t="s">
        <v>790</v>
      </c>
      <c r="E60" s="26">
        <v>882.56580215553299</v>
      </c>
      <c r="F60" s="27">
        <f>Tabella2[[#This Row],[Comunicazioni
'[N']]]/166141</f>
        <v>5.3121493319260929E-3</v>
      </c>
      <c r="G60" s="20"/>
      <c r="H60" s="27">
        <f>Tabella2[[#This Row],[PESO Comunicazioni 
'[%']]]*Tabella2[[#This Row],[Copertura 
'[No = 0 ; SI = 1']]]</f>
        <v>0</v>
      </c>
    </row>
    <row r="61" spans="1:8" x14ac:dyDescent="0.3">
      <c r="A61" s="8" t="s">
        <v>812</v>
      </c>
      <c r="B61" s="8" t="s">
        <v>172</v>
      </c>
      <c r="C61" s="8" t="s">
        <v>546</v>
      </c>
      <c r="D61" s="8" t="s">
        <v>790</v>
      </c>
      <c r="E61" s="26">
        <v>1429.4829684793372</v>
      </c>
      <c r="F61" s="27">
        <f>Tabella2[[#This Row],[Comunicazioni
'[N']]]/166141</f>
        <v>8.6040349370675347E-3</v>
      </c>
      <c r="G61" s="20"/>
      <c r="H61" s="27">
        <f>Tabella2[[#This Row],[PESO Comunicazioni 
'[%']]]*Tabella2[[#This Row],[Copertura 
'[No = 0 ; SI = 1']]]</f>
        <v>0</v>
      </c>
    </row>
    <row r="62" spans="1:8" x14ac:dyDescent="0.3">
      <c r="A62" s="8" t="s">
        <v>811</v>
      </c>
      <c r="B62" s="8" t="s">
        <v>172</v>
      </c>
      <c r="C62" s="8" t="s">
        <v>546</v>
      </c>
      <c r="D62" s="8" t="s">
        <v>790</v>
      </c>
      <c r="E62" s="26">
        <v>1500.6096702592217</v>
      </c>
      <c r="F62" s="27">
        <f>Tabella2[[#This Row],[Comunicazioni
'[N']]]/166141</f>
        <v>9.0321454081727075E-3</v>
      </c>
      <c r="G62" s="20"/>
      <c r="H62" s="27">
        <f>Tabella2[[#This Row],[PESO Comunicazioni 
'[%']]]*Tabella2[[#This Row],[Copertura 
'[No = 0 ; SI = 1']]]</f>
        <v>0</v>
      </c>
    </row>
    <row r="63" spans="1:8" x14ac:dyDescent="0.3">
      <c r="A63" s="8" t="s">
        <v>810</v>
      </c>
      <c r="B63" s="8" t="s">
        <v>172</v>
      </c>
      <c r="C63" s="8" t="s">
        <v>546</v>
      </c>
      <c r="D63" s="8" t="s">
        <v>790</v>
      </c>
      <c r="E63" s="26">
        <v>1183.3939018044739</v>
      </c>
      <c r="F63" s="27">
        <f>Tabella2[[#This Row],[Comunicazioni
'[N']]]/166141</f>
        <v>7.1228288129027385E-3</v>
      </c>
      <c r="G63" s="20"/>
      <c r="H63" s="27">
        <f>Tabella2[[#This Row],[PESO Comunicazioni 
'[%']]]*Tabella2[[#This Row],[Copertura 
'[No = 0 ; SI = 1']]]</f>
        <v>0</v>
      </c>
    </row>
    <row r="64" spans="1:8" x14ac:dyDescent="0.3">
      <c r="A64" s="8" t="s">
        <v>809</v>
      </c>
      <c r="B64" s="8" t="s">
        <v>172</v>
      </c>
      <c r="C64" s="8" t="s">
        <v>546</v>
      </c>
      <c r="D64" s="8" t="s">
        <v>790</v>
      </c>
      <c r="E64" s="26">
        <v>2592.2463867708502</v>
      </c>
      <c r="F64" s="27">
        <f>Tabella2[[#This Row],[Comunicazioni
'[N']]]/166141</f>
        <v>1.5602689202369374E-2</v>
      </c>
      <c r="G64" s="20"/>
      <c r="H64" s="27">
        <f>Tabella2[[#This Row],[PESO Comunicazioni 
'[%']]]*Tabella2[[#This Row],[Copertura 
'[No = 0 ; SI = 1']]]</f>
        <v>0</v>
      </c>
    </row>
    <row r="65" spans="1:8" x14ac:dyDescent="0.3">
      <c r="A65" s="8" t="s">
        <v>808</v>
      </c>
      <c r="B65" s="8" t="s">
        <v>172</v>
      </c>
      <c r="C65" s="8" t="s">
        <v>546</v>
      </c>
      <c r="D65" s="8" t="s">
        <v>790</v>
      </c>
      <c r="E65" s="26">
        <v>1422.7288085729529</v>
      </c>
      <c r="F65" s="27">
        <f>Tabella2[[#This Row],[Comunicazioni
'[N']]]/166141</f>
        <v>8.5633817575008746E-3</v>
      </c>
      <c r="G65" s="20"/>
      <c r="H65" s="27">
        <f>Tabella2[[#This Row],[PESO Comunicazioni 
'[%']]]*Tabella2[[#This Row],[Copertura 
'[No = 0 ; SI = 1']]]</f>
        <v>0</v>
      </c>
    </row>
    <row r="66" spans="1:8" x14ac:dyDescent="0.3">
      <c r="A66" s="8" t="s">
        <v>788</v>
      </c>
      <c r="B66" s="8" t="s">
        <v>172</v>
      </c>
      <c r="C66" s="8" t="s">
        <v>546</v>
      </c>
      <c r="D66" s="8" t="s">
        <v>751</v>
      </c>
      <c r="E66" s="26">
        <v>529.41640997718878</v>
      </c>
      <c r="F66" s="27">
        <f>Tabella2[[#This Row],[Comunicazioni
'[N']]]/166141</f>
        <v>3.1865488348883707E-3</v>
      </c>
      <c r="G66" s="20"/>
      <c r="H66" s="27">
        <f>Tabella2[[#This Row],[PESO Comunicazioni 
'[%']]]*Tabella2[[#This Row],[Copertura 
'[No = 0 ; SI = 1']]]</f>
        <v>0</v>
      </c>
    </row>
    <row r="67" spans="1:8" x14ac:dyDescent="0.3">
      <c r="A67" s="8" t="s">
        <v>787</v>
      </c>
      <c r="B67" s="8" t="s">
        <v>172</v>
      </c>
      <c r="C67" s="8" t="s">
        <v>546</v>
      </c>
      <c r="D67" s="8" t="s">
        <v>751</v>
      </c>
      <c r="E67" s="26">
        <v>558.91414093734284</v>
      </c>
      <c r="F67" s="27">
        <f>Tabella2[[#This Row],[Comunicazioni
'[N']]]/166141</f>
        <v>3.3640952018908206E-3</v>
      </c>
      <c r="G67" s="20"/>
      <c r="H67" s="27">
        <f>Tabella2[[#This Row],[PESO Comunicazioni 
'[%']]]*Tabella2[[#This Row],[Copertura 
'[No = 0 ; SI = 1']]]</f>
        <v>0</v>
      </c>
    </row>
    <row r="68" spans="1:8" x14ac:dyDescent="0.3">
      <c r="A68" s="8" t="s">
        <v>786</v>
      </c>
      <c r="B68" s="8" t="s">
        <v>172</v>
      </c>
      <c r="C68" s="8" t="s">
        <v>546</v>
      </c>
      <c r="D68" s="8" t="s">
        <v>751</v>
      </c>
      <c r="E68" s="26">
        <v>272.51890866538304</v>
      </c>
      <c r="F68" s="27">
        <f>Tabella2[[#This Row],[Comunicazioni
'[N']]]/166141</f>
        <v>1.6402869169282902E-3</v>
      </c>
      <c r="G68" s="20"/>
      <c r="H68" s="27">
        <f>Tabella2[[#This Row],[PESO Comunicazioni 
'[%']]]*Tabella2[[#This Row],[Copertura 
'[No = 0 ; SI = 1']]]</f>
        <v>0</v>
      </c>
    </row>
    <row r="69" spans="1:8" x14ac:dyDescent="0.3">
      <c r="A69" s="8" t="s">
        <v>785</v>
      </c>
      <c r="B69" s="8" t="s">
        <v>172</v>
      </c>
      <c r="C69" s="8" t="s">
        <v>546</v>
      </c>
      <c r="D69" s="8" t="s">
        <v>751</v>
      </c>
      <c r="E69" s="26">
        <v>1389.7182197203383</v>
      </c>
      <c r="F69" s="27">
        <f>Tabella2[[#This Row],[Comunicazioni
'[N']]]/166141</f>
        <v>8.3646915554880397E-3</v>
      </c>
      <c r="G69" s="20"/>
      <c r="H69" s="27">
        <f>Tabella2[[#This Row],[PESO Comunicazioni 
'[%']]]*Tabella2[[#This Row],[Copertura 
'[No = 0 ; SI = 1']]]</f>
        <v>0</v>
      </c>
    </row>
    <row r="70" spans="1:8" x14ac:dyDescent="0.3">
      <c r="A70" s="8" t="s">
        <v>784</v>
      </c>
      <c r="B70" s="8" t="s">
        <v>172</v>
      </c>
      <c r="C70" s="8" t="s">
        <v>546</v>
      </c>
      <c r="D70" s="8" t="s">
        <v>751</v>
      </c>
      <c r="E70" s="26">
        <v>1508.6790719220865</v>
      </c>
      <c r="F70" s="27">
        <f>Tabella2[[#This Row],[Comunicazioni
'[N']]]/166141</f>
        <v>9.0807150066635357E-3</v>
      </c>
      <c r="G70" s="20"/>
      <c r="H70" s="27">
        <f>Tabella2[[#This Row],[PESO Comunicazioni 
'[%']]]*Tabella2[[#This Row],[Copertura 
'[No = 0 ; SI = 1']]]</f>
        <v>0</v>
      </c>
    </row>
    <row r="71" spans="1:8" x14ac:dyDescent="0.3">
      <c r="A71" s="8" t="s">
        <v>783</v>
      </c>
      <c r="B71" s="8" t="s">
        <v>172</v>
      </c>
      <c r="C71" s="8" t="s">
        <v>546</v>
      </c>
      <c r="D71" s="8" t="s">
        <v>751</v>
      </c>
      <c r="E71" s="26">
        <v>761.87045505939909</v>
      </c>
      <c r="F71" s="27">
        <f>Tabella2[[#This Row],[Comunicazioni
'[N']]]/166141</f>
        <v>4.5856859839497723E-3</v>
      </c>
      <c r="G71" s="20"/>
      <c r="H71" s="27">
        <f>Tabella2[[#This Row],[PESO Comunicazioni 
'[%']]]*Tabella2[[#This Row],[Copertura 
'[No = 0 ; SI = 1']]]</f>
        <v>0</v>
      </c>
    </row>
    <row r="72" spans="1:8" x14ac:dyDescent="0.3">
      <c r="A72" s="8" t="s">
        <v>782</v>
      </c>
      <c r="B72" s="8" t="s">
        <v>172</v>
      </c>
      <c r="C72" s="8" t="s">
        <v>546</v>
      </c>
      <c r="D72" s="8" t="s">
        <v>751</v>
      </c>
      <c r="E72" s="26">
        <v>1004.3878510315515</v>
      </c>
      <c r="F72" s="27">
        <f>Tabella2[[#This Row],[Comunicazioni
'[N']]]/166141</f>
        <v>6.045394279747633E-3</v>
      </c>
      <c r="G72" s="20"/>
      <c r="H72" s="27">
        <f>Tabella2[[#This Row],[PESO Comunicazioni 
'[%']]]*Tabella2[[#This Row],[Copertura 
'[No = 0 ; SI = 1']]]</f>
        <v>0</v>
      </c>
    </row>
    <row r="73" spans="1:8" x14ac:dyDescent="0.3">
      <c r="A73" s="8" t="s">
        <v>781</v>
      </c>
      <c r="B73" s="8" t="s">
        <v>172</v>
      </c>
      <c r="C73" s="8" t="s">
        <v>546</v>
      </c>
      <c r="D73" s="8" t="s">
        <v>751</v>
      </c>
      <c r="E73" s="26">
        <v>1549.1798282687018</v>
      </c>
      <c r="F73" s="27">
        <f>Tabella2[[#This Row],[Comunicazioni
'[N']]]/166141</f>
        <v>9.3244884060448771E-3</v>
      </c>
      <c r="G73" s="20"/>
      <c r="H73" s="27">
        <f>Tabella2[[#This Row],[PESO Comunicazioni 
'[%']]]*Tabella2[[#This Row],[Copertura 
'[No = 0 ; SI = 1']]]</f>
        <v>0</v>
      </c>
    </row>
    <row r="74" spans="1:8" x14ac:dyDescent="0.3">
      <c r="A74" s="8" t="s">
        <v>749</v>
      </c>
      <c r="B74" s="8" t="s">
        <v>172</v>
      </c>
      <c r="C74" s="8" t="s">
        <v>546</v>
      </c>
      <c r="D74" s="8" t="s">
        <v>713</v>
      </c>
      <c r="E74" s="26">
        <v>5022.9137215985811</v>
      </c>
      <c r="F74" s="27">
        <f>Tabella2[[#This Row],[Comunicazioni
'[N']]]/166141</f>
        <v>3.0232836696532348E-2</v>
      </c>
      <c r="G74" s="20"/>
      <c r="H74" s="27">
        <f>Tabella2[[#This Row],[PESO Comunicazioni 
'[%']]]*Tabella2[[#This Row],[Copertura 
'[No = 0 ; SI = 1']]]</f>
        <v>0</v>
      </c>
    </row>
    <row r="75" spans="1:8" x14ac:dyDescent="0.3">
      <c r="A75" s="8" t="s">
        <v>711</v>
      </c>
      <c r="B75" s="8" t="s">
        <v>172</v>
      </c>
      <c r="C75" s="8" t="s">
        <v>546</v>
      </c>
      <c r="D75" s="8" t="s">
        <v>695</v>
      </c>
      <c r="E75" s="26">
        <v>4631.7386136353161</v>
      </c>
      <c r="F75" s="27">
        <f>Tabella2[[#This Row],[Comunicazioni
'[N']]]/166141</f>
        <v>2.7878360029344448E-2</v>
      </c>
      <c r="G75" s="20"/>
      <c r="H75" s="27">
        <f>Tabella2[[#This Row],[PESO Comunicazioni 
'[%']]]*Tabella2[[#This Row],[Copertura 
'[No = 0 ; SI = 1']]]</f>
        <v>0</v>
      </c>
    </row>
    <row r="76" spans="1:8" x14ac:dyDescent="0.3">
      <c r="A76" s="8" t="s">
        <v>693</v>
      </c>
      <c r="B76" s="8" t="s">
        <v>172</v>
      </c>
      <c r="C76" s="8" t="s">
        <v>546</v>
      </c>
      <c r="D76" s="8" t="s">
        <v>662</v>
      </c>
      <c r="E76" s="26">
        <v>3588.5693742192288</v>
      </c>
      <c r="F76" s="27">
        <f>Tabella2[[#This Row],[Comunicazioni
'[N']]]/166141</f>
        <v>2.159954119825467E-2</v>
      </c>
      <c r="G76" s="20"/>
      <c r="H76" s="27">
        <f>Tabella2[[#This Row],[PESO Comunicazioni 
'[%']]]*Tabella2[[#This Row],[Copertura 
'[No = 0 ; SI = 1']]]</f>
        <v>0</v>
      </c>
    </row>
    <row r="77" spans="1:8" x14ac:dyDescent="0.3">
      <c r="A77" s="8" t="s">
        <v>660</v>
      </c>
      <c r="B77" s="8" t="s">
        <v>172</v>
      </c>
      <c r="C77" s="8" t="s">
        <v>546</v>
      </c>
      <c r="D77" s="8" t="s">
        <v>629</v>
      </c>
      <c r="E77" s="26">
        <v>5869.717800381577</v>
      </c>
      <c r="F77" s="27">
        <f>Tabella2[[#This Row],[Comunicazioni
'[N']]]/166141</f>
        <v>3.5329736792131847E-2</v>
      </c>
      <c r="G77" s="20"/>
      <c r="H77" s="27">
        <f>Tabella2[[#This Row],[PESO Comunicazioni 
'[%']]]*Tabella2[[#This Row],[Copertura 
'[No = 0 ; SI = 1']]]</f>
        <v>0</v>
      </c>
    </row>
    <row r="78" spans="1:8" x14ac:dyDescent="0.3">
      <c r="A78" s="8" t="s">
        <v>627</v>
      </c>
      <c r="B78" s="8" t="s">
        <v>172</v>
      </c>
      <c r="C78" s="8" t="s">
        <v>546</v>
      </c>
      <c r="D78" s="8" t="s">
        <v>609</v>
      </c>
      <c r="E78" s="26">
        <v>5102.5894036827158</v>
      </c>
      <c r="F78" s="27">
        <f>Tabella2[[#This Row],[Comunicazioni
'[N']]]/166141</f>
        <v>3.0712403342237713E-2</v>
      </c>
      <c r="G78" s="20"/>
      <c r="H78" s="27">
        <f>Tabella2[[#This Row],[PESO Comunicazioni 
'[%']]]*Tabella2[[#This Row],[Copertura 
'[No = 0 ; SI = 1']]]</f>
        <v>0</v>
      </c>
    </row>
    <row r="79" spans="1:8" x14ac:dyDescent="0.3">
      <c r="A79" s="8" t="s">
        <v>1277</v>
      </c>
      <c r="B79" s="8" t="s">
        <v>172</v>
      </c>
      <c r="C79" s="8" t="s">
        <v>274</v>
      </c>
      <c r="D79" s="8" t="s">
        <v>301</v>
      </c>
      <c r="E79" s="26">
        <v>611.11024438009213</v>
      </c>
      <c r="F79" s="27">
        <f>Tabella2[[#This Row],[Comunicazioni
'[N']]]/166141</f>
        <v>3.678262706857983E-3</v>
      </c>
      <c r="G79" s="20"/>
      <c r="H79" s="27">
        <f>Tabella2[[#This Row],[PESO Comunicazioni 
'[%']]]*Tabella2[[#This Row],[Copertura 
'[No = 0 ; SI = 1']]]</f>
        <v>0</v>
      </c>
    </row>
    <row r="80" spans="1:8" x14ac:dyDescent="0.3">
      <c r="A80" s="8" t="s">
        <v>369</v>
      </c>
      <c r="B80" s="8" t="s">
        <v>172</v>
      </c>
      <c r="C80" s="8" t="s">
        <v>274</v>
      </c>
      <c r="D80" s="8" t="s">
        <v>301</v>
      </c>
      <c r="E80" s="26">
        <v>1235.7876213832033</v>
      </c>
      <c r="F80" s="27">
        <f>Tabella2[[#This Row],[Comunicazioni
'[N']]]/166141</f>
        <v>7.4381857662058331E-3</v>
      </c>
      <c r="G80" s="20"/>
      <c r="H80" s="27">
        <f>Tabella2[[#This Row],[PESO Comunicazioni 
'[%']]]*Tabella2[[#This Row],[Copertura 
'[No = 0 ; SI = 1']]]</f>
        <v>0</v>
      </c>
    </row>
    <row r="81" spans="1:8" x14ac:dyDescent="0.3">
      <c r="A81" s="8" t="s">
        <v>368</v>
      </c>
      <c r="B81" s="8" t="s">
        <v>172</v>
      </c>
      <c r="C81" s="8" t="s">
        <v>274</v>
      </c>
      <c r="D81" s="8" t="s">
        <v>301</v>
      </c>
      <c r="E81" s="26">
        <v>1498.9370135615472</v>
      </c>
      <c r="F81" s="27">
        <f>Tabella2[[#This Row],[Comunicazioni
'[N']]]/166141</f>
        <v>9.0220777144807557E-3</v>
      </c>
      <c r="G81" s="20"/>
      <c r="H81" s="27">
        <f>Tabella2[[#This Row],[PESO Comunicazioni 
'[%']]]*Tabella2[[#This Row],[Copertura 
'[No = 0 ; SI = 1']]]</f>
        <v>0</v>
      </c>
    </row>
    <row r="82" spans="1:8" x14ac:dyDescent="0.3">
      <c r="A82" s="8" t="s">
        <v>367</v>
      </c>
      <c r="B82" s="8" t="s">
        <v>172</v>
      </c>
      <c r="C82" s="8" t="s">
        <v>274</v>
      </c>
      <c r="D82" s="8" t="s">
        <v>301</v>
      </c>
      <c r="E82" s="26">
        <v>116.3831307261147</v>
      </c>
      <c r="F82" s="27">
        <f>Tabella2[[#This Row],[Comunicazioni
'[N']]]/166141</f>
        <v>7.0050818717905098E-4</v>
      </c>
      <c r="G82" s="20"/>
      <c r="H82" s="27">
        <f>Tabella2[[#This Row],[PESO Comunicazioni 
'[%']]]*Tabella2[[#This Row],[Copertura 
'[No = 0 ; SI = 1']]]</f>
        <v>0</v>
      </c>
    </row>
    <row r="83" spans="1:8" x14ac:dyDescent="0.3">
      <c r="A83" s="8" t="s">
        <v>366</v>
      </c>
      <c r="B83" s="8" t="s">
        <v>172</v>
      </c>
      <c r="C83" s="8" t="s">
        <v>274</v>
      </c>
      <c r="D83" s="8" t="s">
        <v>301</v>
      </c>
      <c r="E83" s="26">
        <v>1590.5690097677389</v>
      </c>
      <c r="F83" s="27">
        <f>Tabella2[[#This Row],[Comunicazioni
'[N']]]/166141</f>
        <v>9.5736092220929138E-3</v>
      </c>
      <c r="G83" s="20"/>
      <c r="H83" s="27">
        <f>Tabella2[[#This Row],[PESO Comunicazioni 
'[%']]]*Tabella2[[#This Row],[Copertura 
'[No = 0 ; SI = 1']]]</f>
        <v>0</v>
      </c>
    </row>
    <row r="84" spans="1:8" x14ac:dyDescent="0.3">
      <c r="A84" s="8" t="s">
        <v>365</v>
      </c>
      <c r="B84" s="8" t="s">
        <v>172</v>
      </c>
      <c r="C84" s="8" t="s">
        <v>274</v>
      </c>
      <c r="D84" s="8" t="s">
        <v>301</v>
      </c>
      <c r="E84" s="26">
        <v>252.27004318530601</v>
      </c>
      <c r="F84" s="27">
        <f>Tabella2[[#This Row],[Comunicazioni
'[N']]]/166141</f>
        <v>1.518409322113783E-3</v>
      </c>
      <c r="G84" s="20"/>
      <c r="H84" s="27">
        <f>Tabella2[[#This Row],[PESO Comunicazioni 
'[%']]]*Tabella2[[#This Row],[Copertura 
'[No = 0 ; SI = 1']]]</f>
        <v>0</v>
      </c>
    </row>
    <row r="85" spans="1:8" x14ac:dyDescent="0.3">
      <c r="A85" s="8" t="s">
        <v>364</v>
      </c>
      <c r="B85" s="8" t="s">
        <v>172</v>
      </c>
      <c r="C85" s="8" t="s">
        <v>274</v>
      </c>
      <c r="D85" s="8" t="s">
        <v>301</v>
      </c>
      <c r="E85" s="26">
        <v>649.30180974314953</v>
      </c>
      <c r="F85" s="27">
        <f>Tabella2[[#This Row],[Comunicazioni
'[N']]]/166141</f>
        <v>3.9081371229446648E-3</v>
      </c>
      <c r="G85" s="20"/>
      <c r="H85" s="27">
        <f>Tabella2[[#This Row],[PESO Comunicazioni 
'[%']]]*Tabella2[[#This Row],[Copertura 
'[No = 0 ; SI = 1']]]</f>
        <v>0</v>
      </c>
    </row>
    <row r="86" spans="1:8" x14ac:dyDescent="0.3">
      <c r="A86" s="8" t="s">
        <v>363</v>
      </c>
      <c r="B86" s="8" t="s">
        <v>172</v>
      </c>
      <c r="C86" s="8" t="s">
        <v>274</v>
      </c>
      <c r="D86" s="8" t="s">
        <v>301</v>
      </c>
      <c r="E86" s="26">
        <v>732.36818601955304</v>
      </c>
      <c r="F86" s="27">
        <f>Tabella2[[#This Row],[Comunicazioni
'[N']]]/166141</f>
        <v>4.4081123023188319E-3</v>
      </c>
      <c r="G86" s="20"/>
      <c r="H86" s="27">
        <f>Tabella2[[#This Row],[PESO Comunicazioni 
'[%']]]*Tabella2[[#This Row],[Copertura 
'[No = 0 ; SI = 1']]]</f>
        <v>0</v>
      </c>
    </row>
    <row r="87" spans="1:8" x14ac:dyDescent="0.3">
      <c r="A87" s="8" t="s">
        <v>362</v>
      </c>
      <c r="B87" s="8" t="s">
        <v>172</v>
      </c>
      <c r="C87" s="8" t="s">
        <v>274</v>
      </c>
      <c r="D87" s="8" t="s">
        <v>301</v>
      </c>
      <c r="E87" s="26">
        <v>758.11932053947601</v>
      </c>
      <c r="F87" s="27">
        <f>Tabella2[[#This Row],[Comunicazioni
'[N']]]/166141</f>
        <v>4.5631079657608657E-3</v>
      </c>
      <c r="G87" s="20"/>
      <c r="H87" s="27">
        <f>Tabella2[[#This Row],[PESO Comunicazioni 
'[%']]]*Tabella2[[#This Row],[Copertura 
'[No = 0 ; SI = 1']]]</f>
        <v>0</v>
      </c>
    </row>
    <row r="88" spans="1:8" x14ac:dyDescent="0.3">
      <c r="A88" s="8" t="s">
        <v>361</v>
      </c>
      <c r="B88" s="8" t="s">
        <v>172</v>
      </c>
      <c r="C88" s="8" t="s">
        <v>274</v>
      </c>
      <c r="D88" s="8" t="s">
        <v>301</v>
      </c>
      <c r="E88" s="26">
        <v>631.79651531684226</v>
      </c>
      <c r="F88" s="27">
        <f>Tabella2[[#This Row],[Comunicazioni
'[N']]]/166141</f>
        <v>3.8027730380631045E-3</v>
      </c>
      <c r="G88" s="20"/>
      <c r="H88" s="27">
        <f>Tabella2[[#This Row],[PESO Comunicazioni 
'[%']]]*Tabella2[[#This Row],[Copertura 
'[No = 0 ; SI = 1']]]</f>
        <v>0</v>
      </c>
    </row>
    <row r="89" spans="1:8" x14ac:dyDescent="0.3">
      <c r="A89" s="8" t="s">
        <v>360</v>
      </c>
      <c r="B89" s="8" t="s">
        <v>172</v>
      </c>
      <c r="C89" s="8" t="s">
        <v>274</v>
      </c>
      <c r="D89" s="8" t="s">
        <v>301</v>
      </c>
      <c r="E89" s="26">
        <v>631.92321709672672</v>
      </c>
      <c r="F89" s="27">
        <f>Tabella2[[#This Row],[Comunicazioni
'[N']]]/166141</f>
        <v>3.8035356540331812E-3</v>
      </c>
      <c r="G89" s="20"/>
      <c r="H89" s="27">
        <f>Tabella2[[#This Row],[PESO Comunicazioni 
'[%']]]*Tabella2[[#This Row],[Copertura 
'[No = 0 ; SI = 1']]]</f>
        <v>0</v>
      </c>
    </row>
    <row r="90" spans="1:8" x14ac:dyDescent="0.3">
      <c r="A90" s="8" t="s">
        <v>359</v>
      </c>
      <c r="B90" s="8" t="s">
        <v>172</v>
      </c>
      <c r="C90" s="8" t="s">
        <v>274</v>
      </c>
      <c r="D90" s="8" t="s">
        <v>301</v>
      </c>
      <c r="E90" s="26">
        <v>1225.3381143806851</v>
      </c>
      <c r="F90" s="27">
        <f>Tabella2[[#This Row],[Comunicazioni
'[N']]]/166141</f>
        <v>7.3752903520544902E-3</v>
      </c>
      <c r="G90" s="20"/>
      <c r="H90" s="27">
        <f>Tabella2[[#This Row],[PESO Comunicazioni 
'[%']]]*Tabella2[[#This Row],[Copertura 
'[No = 0 ; SI = 1']]]</f>
        <v>0</v>
      </c>
    </row>
    <row r="91" spans="1:8" x14ac:dyDescent="0.3">
      <c r="A91" s="8" t="s">
        <v>358</v>
      </c>
      <c r="B91" s="8" t="s">
        <v>172</v>
      </c>
      <c r="C91" s="8" t="s">
        <v>274</v>
      </c>
      <c r="D91" s="8" t="s">
        <v>301</v>
      </c>
      <c r="E91" s="26">
        <v>1011.3199620619173</v>
      </c>
      <c r="F91" s="27">
        <f>Tabella2[[#This Row],[Comunicazioni
'[N']]]/166141</f>
        <v>6.0871185442601004E-3</v>
      </c>
      <c r="G91" s="20"/>
      <c r="H91" s="27">
        <f>Tabella2[[#This Row],[PESO Comunicazioni 
'[%']]]*Tabella2[[#This Row],[Copertura 
'[No = 0 ; SI = 1']]]</f>
        <v>0</v>
      </c>
    </row>
    <row r="92" spans="1:8" x14ac:dyDescent="0.3">
      <c r="A92" s="8" t="s">
        <v>357</v>
      </c>
      <c r="B92" s="8" t="s">
        <v>172</v>
      </c>
      <c r="C92" s="8" t="s">
        <v>274</v>
      </c>
      <c r="D92" s="8" t="s">
        <v>301</v>
      </c>
      <c r="E92" s="26">
        <v>771.30483512961086</v>
      </c>
      <c r="F92" s="27">
        <f>Tabella2[[#This Row],[Comunicazioni
'[N']]]/166141</f>
        <v>4.6424713654643398E-3</v>
      </c>
      <c r="G92" s="20"/>
      <c r="H92" s="27">
        <f>Tabella2[[#This Row],[PESO Comunicazioni 
'[%']]]*Tabella2[[#This Row],[Copertura 
'[No = 0 ; SI = 1']]]</f>
        <v>0</v>
      </c>
    </row>
    <row r="93" spans="1:8" x14ac:dyDescent="0.3">
      <c r="A93" s="8" t="s">
        <v>356</v>
      </c>
      <c r="B93" s="8" t="s">
        <v>172</v>
      </c>
      <c r="C93" s="8" t="s">
        <v>274</v>
      </c>
      <c r="D93" s="8" t="s">
        <v>301</v>
      </c>
      <c r="E93" s="26">
        <v>693.55218791645711</v>
      </c>
      <c r="F93" s="27">
        <f>Tabella2[[#This Row],[Comunicazioni
'[N']]]/166141</f>
        <v>4.1744794356387473E-3</v>
      </c>
      <c r="G93" s="20"/>
      <c r="H93" s="27">
        <f>Tabella2[[#This Row],[PESO Comunicazioni 
'[%']]]*Tabella2[[#This Row],[Copertura 
'[No = 0 ; SI = 1']]]</f>
        <v>0</v>
      </c>
    </row>
    <row r="94" spans="1:8" x14ac:dyDescent="0.3">
      <c r="A94" s="8" t="s">
        <v>299</v>
      </c>
      <c r="B94" s="8" t="s">
        <v>172</v>
      </c>
      <c r="C94" s="8" t="s">
        <v>274</v>
      </c>
      <c r="D94" s="8" t="s">
        <v>275</v>
      </c>
      <c r="E94" s="26">
        <v>7917.4558673396577</v>
      </c>
      <c r="F94" s="27">
        <f>Tabella2[[#This Row],[Comunicazioni
'[N']]]/166141</f>
        <v>4.7655039197667393E-2</v>
      </c>
      <c r="G94" s="20"/>
      <c r="H94" s="27">
        <f>Tabella2[[#This Row],[PESO Comunicazioni 
'[%']]]*Tabella2[[#This Row],[Copertura 
'[No = 0 ; SI = 1']]]</f>
        <v>0</v>
      </c>
    </row>
    <row r="95" spans="1:8" s="8" customFormat="1" x14ac:dyDescent="0.3">
      <c r="B95" s="28">
        <f>SUBTOTAL(103,Tabella2[DESTINAZIONE TARIFFARIA])</f>
        <v>93</v>
      </c>
      <c r="E95" s="29">
        <f>SUBTOTAL(109,Tabella2[Comunicazioni
'[N']])</f>
        <v>166141.0748267209</v>
      </c>
      <c r="F95" s="22">
        <f>SUBTOTAL(109,Tabella2[PESO Comunicazioni 
'[%']])</f>
        <v>1.0000004503808262</v>
      </c>
      <c r="H95" s="30">
        <f>SUBTOTAL(109,Tabella2[Copertura Puntuale Offerta])</f>
        <v>0</v>
      </c>
    </row>
    <row r="96" spans="1:8" s="8" customFormat="1" x14ac:dyDescent="0.3"/>
    <row r="97" spans="5:6" s="8" customFormat="1" ht="43.2" x14ac:dyDescent="0.3">
      <c r="E97" s="5" t="s">
        <v>1332</v>
      </c>
      <c r="F97" s="5" t="s">
        <v>1334</v>
      </c>
    </row>
    <row r="98" spans="5:6" s="8" customFormat="1" x14ac:dyDescent="0.3">
      <c r="E98" s="31">
        <v>1036757.9754522176</v>
      </c>
      <c r="F98" s="12">
        <f>Tabella2[[#Totals],[Comunicazioni
'[N']]]/E98</f>
        <v>0.16025058765933559</v>
      </c>
    </row>
    <row r="99" spans="5:6" s="8" customFormat="1" x14ac:dyDescent="0.3"/>
    <row r="100" spans="5:6" s="8" customFormat="1" x14ac:dyDescent="0.3"/>
    <row r="101" spans="5:6" s="8" customFormat="1" x14ac:dyDescent="0.3"/>
    <row r="102" spans="5:6" s="8" customFormat="1" x14ac:dyDescent="0.3"/>
    <row r="103" spans="5:6" s="8" customFormat="1" x14ac:dyDescent="0.3"/>
    <row r="104" spans="5:6" s="8" customFormat="1" x14ac:dyDescent="0.3"/>
    <row r="105" spans="5:6" s="8" customFormat="1" x14ac:dyDescent="0.3"/>
    <row r="106" spans="5:6" s="8" customFormat="1" x14ac:dyDescent="0.3"/>
    <row r="107" spans="5:6" s="8" customFormat="1" x14ac:dyDescent="0.3"/>
    <row r="108" spans="5:6" s="8" customFormat="1" x14ac:dyDescent="0.3"/>
    <row r="109" spans="5:6" s="8" customFormat="1" x14ac:dyDescent="0.3"/>
    <row r="110" spans="5:6" s="8" customFormat="1" x14ac:dyDescent="0.3"/>
    <row r="111" spans="5:6" s="8" customFormat="1" x14ac:dyDescent="0.3"/>
    <row r="112" spans="5:6" s="8" customFormat="1" x14ac:dyDescent="0.3"/>
    <row r="113" s="8" customFormat="1" x14ac:dyDescent="0.3"/>
    <row r="114" s="8" customFormat="1" x14ac:dyDescent="0.3"/>
    <row r="115" s="8" customFormat="1" x14ac:dyDescent="0.3"/>
    <row r="116" s="8" customFormat="1" x14ac:dyDescent="0.3"/>
    <row r="117" s="8" customFormat="1" x14ac:dyDescent="0.3"/>
    <row r="118" s="8" customFormat="1" x14ac:dyDescent="0.3"/>
    <row r="119" s="8" customFormat="1" x14ac:dyDescent="0.3"/>
    <row r="120" s="8" customFormat="1" x14ac:dyDescent="0.3"/>
    <row r="121" s="8" customFormat="1" x14ac:dyDescent="0.3"/>
    <row r="122" s="8" customFormat="1" x14ac:dyDescent="0.3"/>
    <row r="123" s="8" customFormat="1" x14ac:dyDescent="0.3"/>
    <row r="124" s="8" customFormat="1" x14ac:dyDescent="0.3"/>
    <row r="125" s="8" customFormat="1" x14ac:dyDescent="0.3"/>
    <row r="126" s="8" customFormat="1" x14ac:dyDescent="0.3"/>
    <row r="127" s="8" customFormat="1" x14ac:dyDescent="0.3"/>
    <row r="128" s="8" customFormat="1" x14ac:dyDescent="0.3"/>
    <row r="129" s="8" customFormat="1" x14ac:dyDescent="0.3"/>
    <row r="130" s="8" customFormat="1" x14ac:dyDescent="0.3"/>
    <row r="131" s="8" customFormat="1" x14ac:dyDescent="0.3"/>
    <row r="132" s="8" customFormat="1" x14ac:dyDescent="0.3"/>
    <row r="133" s="8" customFormat="1" x14ac:dyDescent="0.3"/>
    <row r="134" s="8" customFormat="1" x14ac:dyDescent="0.3"/>
    <row r="135" s="8" customFormat="1" x14ac:dyDescent="0.3"/>
    <row r="136" s="8" customFormat="1" x14ac:dyDescent="0.3"/>
    <row r="137" s="8" customFormat="1" x14ac:dyDescent="0.3"/>
    <row r="138" s="8" customFormat="1" x14ac:dyDescent="0.3"/>
    <row r="139" s="8" customFormat="1" x14ac:dyDescent="0.3"/>
    <row r="140" s="8" customFormat="1" x14ac:dyDescent="0.3"/>
    <row r="141" s="8" customFormat="1" x14ac:dyDescent="0.3"/>
    <row r="142" s="8" customFormat="1" x14ac:dyDescent="0.3"/>
    <row r="143" s="8" customFormat="1" x14ac:dyDescent="0.3"/>
    <row r="144" s="8" customFormat="1" x14ac:dyDescent="0.3"/>
    <row r="145" s="8" customFormat="1" x14ac:dyDescent="0.3"/>
    <row r="146" s="8" customFormat="1" x14ac:dyDescent="0.3"/>
    <row r="147" s="8" customFormat="1" x14ac:dyDescent="0.3"/>
    <row r="148" s="8" customFormat="1" x14ac:dyDescent="0.3"/>
    <row r="149" s="8" customFormat="1" x14ac:dyDescent="0.3"/>
    <row r="150" s="8" customFormat="1" x14ac:dyDescent="0.3"/>
    <row r="151" s="8" customFormat="1" x14ac:dyDescent="0.3"/>
    <row r="152" s="8" customFormat="1" x14ac:dyDescent="0.3"/>
    <row r="153" s="8" customFormat="1" x14ac:dyDescent="0.3"/>
    <row r="154" s="8" customFormat="1" x14ac:dyDescent="0.3"/>
    <row r="155" s="8" customFormat="1" x14ac:dyDescent="0.3"/>
    <row r="156" s="8" customFormat="1" x14ac:dyDescent="0.3"/>
    <row r="157" s="8" customFormat="1" x14ac:dyDescent="0.3"/>
    <row r="158" s="8" customFormat="1" x14ac:dyDescent="0.3"/>
    <row r="159" s="8" customFormat="1" x14ac:dyDescent="0.3"/>
    <row r="160" s="8" customFormat="1" x14ac:dyDescent="0.3"/>
    <row r="161" s="8" customFormat="1" x14ac:dyDescent="0.3"/>
    <row r="162" s="8" customFormat="1" x14ac:dyDescent="0.3"/>
    <row r="163" s="8" customFormat="1" x14ac:dyDescent="0.3"/>
    <row r="164" s="8" customFormat="1" x14ac:dyDescent="0.3"/>
    <row r="165" s="8" customFormat="1" x14ac:dyDescent="0.3"/>
    <row r="166" s="8" customFormat="1" x14ac:dyDescent="0.3"/>
    <row r="167" s="8" customFormat="1" x14ac:dyDescent="0.3"/>
    <row r="168" s="8" customFormat="1" x14ac:dyDescent="0.3"/>
    <row r="169" s="8" customFormat="1" x14ac:dyDescent="0.3"/>
    <row r="170" s="8" customFormat="1" x14ac:dyDescent="0.3"/>
    <row r="171" s="8" customFormat="1" x14ac:dyDescent="0.3"/>
    <row r="172" s="8" customFormat="1" x14ac:dyDescent="0.3"/>
    <row r="173" s="8" customFormat="1" x14ac:dyDescent="0.3"/>
    <row r="174" s="8" customFormat="1" x14ac:dyDescent="0.3"/>
    <row r="175" s="8" customFormat="1" x14ac:dyDescent="0.3"/>
    <row r="176" s="8" customFormat="1" x14ac:dyDescent="0.3"/>
    <row r="177" s="8" customFormat="1" x14ac:dyDescent="0.3"/>
    <row r="178" s="8" customFormat="1" x14ac:dyDescent="0.3"/>
    <row r="179" s="8" customFormat="1" x14ac:dyDescent="0.3"/>
    <row r="180" s="8" customFormat="1" x14ac:dyDescent="0.3"/>
    <row r="181" s="8" customFormat="1" x14ac:dyDescent="0.3"/>
    <row r="182" s="8" customFormat="1" x14ac:dyDescent="0.3"/>
    <row r="183" s="8" customFormat="1" x14ac:dyDescent="0.3"/>
    <row r="184" s="8" customFormat="1" x14ac:dyDescent="0.3"/>
    <row r="185" s="8" customFormat="1" x14ac:dyDescent="0.3"/>
    <row r="186" s="8" customFormat="1" x14ac:dyDescent="0.3"/>
    <row r="187" s="8" customFormat="1" x14ac:dyDescent="0.3"/>
    <row r="188" s="8" customFormat="1" x14ac:dyDescent="0.3"/>
    <row r="189" s="8" customFormat="1" x14ac:dyDescent="0.3"/>
    <row r="190" s="8" customFormat="1" x14ac:dyDescent="0.3"/>
    <row r="191" s="8" customFormat="1" x14ac:dyDescent="0.3"/>
    <row r="192" s="8" customFormat="1" x14ac:dyDescent="0.3"/>
    <row r="193" s="8" customFormat="1" x14ac:dyDescent="0.3"/>
    <row r="194" s="8" customFormat="1" x14ac:dyDescent="0.3"/>
    <row r="195" s="8" customFormat="1" x14ac:dyDescent="0.3"/>
    <row r="196" s="8" customFormat="1" x14ac:dyDescent="0.3"/>
    <row r="197" s="8" customFormat="1" x14ac:dyDescent="0.3"/>
    <row r="198" s="8" customFormat="1" x14ac:dyDescent="0.3"/>
    <row r="199" s="8" customFormat="1" x14ac:dyDescent="0.3"/>
    <row r="200" s="8" customFormat="1" x14ac:dyDescent="0.3"/>
    <row r="201" s="8" customFormat="1" x14ac:dyDescent="0.3"/>
    <row r="202" s="8" customFormat="1" x14ac:dyDescent="0.3"/>
    <row r="203" s="8" customFormat="1" x14ac:dyDescent="0.3"/>
    <row r="204" s="8" customFormat="1" x14ac:dyDescent="0.3"/>
    <row r="205" s="8" customFormat="1" x14ac:dyDescent="0.3"/>
    <row r="206" s="8" customFormat="1" x14ac:dyDescent="0.3"/>
    <row r="207" s="8" customFormat="1" x14ac:dyDescent="0.3"/>
    <row r="208" s="8" customFormat="1" x14ac:dyDescent="0.3"/>
    <row r="209" s="8" customFormat="1" x14ac:dyDescent="0.3"/>
    <row r="210" s="8" customFormat="1" x14ac:dyDescent="0.3"/>
    <row r="211" s="8" customFormat="1" x14ac:dyDescent="0.3"/>
    <row r="212" s="8" customFormat="1" x14ac:dyDescent="0.3"/>
    <row r="213" s="8" customFormat="1" x14ac:dyDescent="0.3"/>
    <row r="214" s="8" customFormat="1" x14ac:dyDescent="0.3"/>
    <row r="215" s="8" customFormat="1" x14ac:dyDescent="0.3"/>
    <row r="216" s="8" customFormat="1" x14ac:dyDescent="0.3"/>
    <row r="217" s="8" customFormat="1" x14ac:dyDescent="0.3"/>
    <row r="218" s="8" customFormat="1" x14ac:dyDescent="0.3"/>
    <row r="219" s="8" customFormat="1" x14ac:dyDescent="0.3"/>
    <row r="220" s="8" customFormat="1" x14ac:dyDescent="0.3"/>
    <row r="221" s="8" customFormat="1" x14ac:dyDescent="0.3"/>
    <row r="222" s="8" customFormat="1" x14ac:dyDescent="0.3"/>
    <row r="223" s="8" customFormat="1" x14ac:dyDescent="0.3"/>
    <row r="224" s="8" customFormat="1" x14ac:dyDescent="0.3"/>
    <row r="225" s="8" customFormat="1" x14ac:dyDescent="0.3"/>
    <row r="226" s="8" customFormat="1" x14ac:dyDescent="0.3"/>
    <row r="227" s="8" customFormat="1" x14ac:dyDescent="0.3"/>
    <row r="228" s="8" customFormat="1" x14ac:dyDescent="0.3"/>
    <row r="229" s="8" customFormat="1" x14ac:dyDescent="0.3"/>
    <row r="230" s="8" customFormat="1" x14ac:dyDescent="0.3"/>
    <row r="231" s="8" customFormat="1" x14ac:dyDescent="0.3"/>
    <row r="232" s="8" customFormat="1" x14ac:dyDescent="0.3"/>
    <row r="233" s="8" customFormat="1" x14ac:dyDescent="0.3"/>
    <row r="234" s="8" customFormat="1" x14ac:dyDescent="0.3"/>
    <row r="235" s="8" customFormat="1" x14ac:dyDescent="0.3"/>
    <row r="236" s="8" customFormat="1" x14ac:dyDescent="0.3"/>
    <row r="237" s="8" customFormat="1" x14ac:dyDescent="0.3"/>
    <row r="238" s="8" customFormat="1" x14ac:dyDescent="0.3"/>
    <row r="239" s="8" customFormat="1" x14ac:dyDescent="0.3"/>
    <row r="240" s="8" customFormat="1" x14ac:dyDescent="0.3"/>
    <row r="241" s="8" customFormat="1" x14ac:dyDescent="0.3"/>
    <row r="242" s="8" customFormat="1" x14ac:dyDescent="0.3"/>
    <row r="243" s="8" customFormat="1" x14ac:dyDescent="0.3"/>
    <row r="244" s="8" customFormat="1" x14ac:dyDescent="0.3"/>
    <row r="245" s="8" customFormat="1" x14ac:dyDescent="0.3"/>
    <row r="246" s="8" customFormat="1" x14ac:dyDescent="0.3"/>
    <row r="247" s="8" customFormat="1" x14ac:dyDescent="0.3"/>
    <row r="248" s="8" customFormat="1" x14ac:dyDescent="0.3"/>
    <row r="249" s="8" customFormat="1" x14ac:dyDescent="0.3"/>
    <row r="250" s="8" customFormat="1" x14ac:dyDescent="0.3"/>
    <row r="251" s="8" customFormat="1" x14ac:dyDescent="0.3"/>
    <row r="252" s="8" customFormat="1" x14ac:dyDescent="0.3"/>
    <row r="253" s="8" customFormat="1" x14ac:dyDescent="0.3"/>
    <row r="254" s="8" customFormat="1" x14ac:dyDescent="0.3"/>
    <row r="255" s="8" customFormat="1" x14ac:dyDescent="0.3"/>
    <row r="256" s="8" customFormat="1" x14ac:dyDescent="0.3"/>
    <row r="257" s="8" customFormat="1" x14ac:dyDescent="0.3"/>
    <row r="258" s="8" customFormat="1" x14ac:dyDescent="0.3"/>
    <row r="259" s="8" customFormat="1" x14ac:dyDescent="0.3"/>
    <row r="260" s="8" customFormat="1" x14ac:dyDescent="0.3"/>
    <row r="261" s="8" customFormat="1" x14ac:dyDescent="0.3"/>
    <row r="262" s="8" customFormat="1" x14ac:dyDescent="0.3"/>
    <row r="263" s="8" customFormat="1" x14ac:dyDescent="0.3"/>
    <row r="264" s="8" customFormat="1" x14ac:dyDescent="0.3"/>
    <row r="265" s="8" customFormat="1" x14ac:dyDescent="0.3"/>
    <row r="266" s="8" customFormat="1" x14ac:dyDescent="0.3"/>
    <row r="267" s="8" customFormat="1" x14ac:dyDescent="0.3"/>
    <row r="268" s="8" customFormat="1" x14ac:dyDescent="0.3"/>
    <row r="269" s="8" customFormat="1" x14ac:dyDescent="0.3"/>
    <row r="270" s="8" customFormat="1" x14ac:dyDescent="0.3"/>
    <row r="271" s="8" customFormat="1" x14ac:dyDescent="0.3"/>
    <row r="272" s="8" customFormat="1" x14ac:dyDescent="0.3"/>
    <row r="273" s="8" customFormat="1" x14ac:dyDescent="0.3"/>
    <row r="274" s="8" customFormat="1" x14ac:dyDescent="0.3"/>
    <row r="275" s="8" customFormat="1" x14ac:dyDescent="0.3"/>
    <row r="276" s="8" customFormat="1" x14ac:dyDescent="0.3"/>
    <row r="277" s="8" customFormat="1" x14ac:dyDescent="0.3"/>
    <row r="278" s="8" customFormat="1" x14ac:dyDescent="0.3"/>
    <row r="279" s="8" customFormat="1" x14ac:dyDescent="0.3"/>
    <row r="280" s="8" customFormat="1" x14ac:dyDescent="0.3"/>
    <row r="281" s="8" customFormat="1" x14ac:dyDescent="0.3"/>
    <row r="282" s="8" customFormat="1" x14ac:dyDescent="0.3"/>
    <row r="283" s="8" customFormat="1" x14ac:dyDescent="0.3"/>
    <row r="284" s="8" customFormat="1" x14ac:dyDescent="0.3"/>
    <row r="285" s="8" customFormat="1" x14ac:dyDescent="0.3"/>
    <row r="286" s="8" customFormat="1" x14ac:dyDescent="0.3"/>
    <row r="287" s="8" customFormat="1" x14ac:dyDescent="0.3"/>
    <row r="288" s="8" customFormat="1" x14ac:dyDescent="0.3"/>
    <row r="289" s="8" customFormat="1" x14ac:dyDescent="0.3"/>
    <row r="290" s="8" customFormat="1" x14ac:dyDescent="0.3"/>
    <row r="291" s="8" customFormat="1" x14ac:dyDescent="0.3"/>
    <row r="292" s="8" customFormat="1" x14ac:dyDescent="0.3"/>
    <row r="293" s="8" customFormat="1" x14ac:dyDescent="0.3"/>
    <row r="294" s="8" customFormat="1" x14ac:dyDescent="0.3"/>
    <row r="295" s="8" customFormat="1" x14ac:dyDescent="0.3"/>
    <row r="296" s="8" customFormat="1" x14ac:dyDescent="0.3"/>
    <row r="297" s="8" customFormat="1" x14ac:dyDescent="0.3"/>
    <row r="298" s="8" customFormat="1" x14ac:dyDescent="0.3"/>
    <row r="299" s="8" customFormat="1" x14ac:dyDescent="0.3"/>
    <row r="300" s="8" customFormat="1" x14ac:dyDescent="0.3"/>
    <row r="301" s="8" customFormat="1" x14ac:dyDescent="0.3"/>
    <row r="302" s="8" customFormat="1" x14ac:dyDescent="0.3"/>
    <row r="303" s="8" customFormat="1" x14ac:dyDescent="0.3"/>
    <row r="304" s="8" customFormat="1" x14ac:dyDescent="0.3"/>
    <row r="305" s="8" customFormat="1" x14ac:dyDescent="0.3"/>
    <row r="306" s="8" customFormat="1" x14ac:dyDescent="0.3"/>
    <row r="307" s="8" customFormat="1" x14ac:dyDescent="0.3"/>
    <row r="308" s="8" customFormat="1" x14ac:dyDescent="0.3"/>
    <row r="309" s="8" customFormat="1" x14ac:dyDescent="0.3"/>
    <row r="310" s="8" customFormat="1" x14ac:dyDescent="0.3"/>
    <row r="311" s="8" customFormat="1" x14ac:dyDescent="0.3"/>
    <row r="312" s="8" customFormat="1" x14ac:dyDescent="0.3"/>
    <row r="313" s="8" customFormat="1" x14ac:dyDescent="0.3"/>
    <row r="314" s="8" customFormat="1" x14ac:dyDescent="0.3"/>
    <row r="315" s="8" customFormat="1" x14ac:dyDescent="0.3"/>
    <row r="316" s="8" customFormat="1" x14ac:dyDescent="0.3"/>
    <row r="317" s="8" customFormat="1" x14ac:dyDescent="0.3"/>
    <row r="318" s="8" customFormat="1" x14ac:dyDescent="0.3"/>
  </sheetData>
  <sheetProtection algorithmName="SHA-512" hashValue="dD3dJaI3sDZ9sdpEoNTFW8iflrnPPkwG+KhxNhpK61NESH6XMD0LTd+IAyYZrYQW9eksrflsASm+VmLnvk7SMQ==" saltValue="aTloWxOu8Z6gCeeqrigQqw==" spinCount="100000" sheet="1" objects="1" scenarios="1"/>
  <dataValidations count="1">
    <dataValidation type="list" allowBlank="1" showInputMessage="1" showErrorMessage="1" sqref="G2:G94">
      <formula1>$Z$3:$Z$4</formula1>
    </dataValidation>
  </dataValidations>
  <pageMargins left="0.7" right="0.7" top="0.75" bottom="0.75" header="0.3" footer="0.3"/>
  <pageSetup paperSize="8" scale="38" fitToHeight="0" orientation="portrait" r:id="rId1"/>
  <ignoredErrors>
    <ignoredError sqref="F2:F94 H2:H94 F98 J2:K2" unlockedFormula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404"/>
  <sheetViews>
    <sheetView showGridLines="0" workbookViewId="0">
      <selection activeCell="J20" sqref="J20"/>
    </sheetView>
  </sheetViews>
  <sheetFormatPr defaultRowHeight="14.4" x14ac:dyDescent="0.3"/>
  <cols>
    <col min="1" max="1" width="8.88671875" style="8"/>
    <col min="2" max="2" width="25.6640625" style="8" customWidth="1"/>
    <col min="3" max="3" width="16.6640625" style="8" customWidth="1"/>
    <col min="4" max="4" width="14.33203125" style="8" customWidth="1"/>
    <col min="5" max="5" width="19.33203125" style="8" customWidth="1"/>
    <col min="6" max="6" width="17" style="8" customWidth="1"/>
    <col min="7" max="7" width="24.77734375" style="6" customWidth="1"/>
    <col min="8" max="8" width="22.33203125" style="8" customWidth="1"/>
    <col min="9" max="9" width="3.5546875" style="8" customWidth="1"/>
    <col min="10" max="10" width="25.5546875" style="8" customWidth="1"/>
    <col min="11" max="11" width="23" style="8" customWidth="1"/>
    <col min="12" max="23" width="8.88671875" style="8"/>
    <col min="24" max="24" width="0" style="8" hidden="1" customWidth="1"/>
    <col min="25" max="34" width="8.88671875" style="8"/>
    <col min="35" max="16384" width="8.88671875" style="6"/>
  </cols>
  <sheetData>
    <row r="1" spans="1:24" s="8" customFormat="1" ht="78.599999999999994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1312</v>
      </c>
      <c r="F1" s="1" t="s">
        <v>1313</v>
      </c>
      <c r="G1" s="2" t="s">
        <v>1314</v>
      </c>
      <c r="H1" s="2" t="s">
        <v>1315</v>
      </c>
      <c r="J1" s="3" t="s">
        <v>1320</v>
      </c>
      <c r="K1" s="3" t="s">
        <v>1321</v>
      </c>
    </row>
    <row r="2" spans="1:24" x14ac:dyDescent="0.3">
      <c r="A2" s="8" t="s">
        <v>1310</v>
      </c>
      <c r="B2" s="25" t="s">
        <v>5</v>
      </c>
      <c r="C2" s="8" t="s">
        <v>1034</v>
      </c>
      <c r="D2" s="8" t="s">
        <v>1035</v>
      </c>
      <c r="E2" s="26">
        <v>10.625945433269152</v>
      </c>
      <c r="F2" s="27">
        <f>Tabella3[[#This Row],[Comunicazioni
'[N']]]/571621</f>
        <v>1.8589144613772327E-5</v>
      </c>
      <c r="G2" s="20"/>
      <c r="H2" s="27">
        <f>Tabella3[[#This Row],[PESO Comunicazioni 
'[%']]]*Tabella3[[#This Row],[Copertura 
'[No = 0 ; SI = 1']]]</f>
        <v>0</v>
      </c>
      <c r="J2" s="4">
        <f>F1068</f>
        <v>0.55135454194598843</v>
      </c>
      <c r="K2" s="4">
        <f>Tabella3[[#Totals],[Copertura Puntuale Offerta]]</f>
        <v>0</v>
      </c>
    </row>
    <row r="3" spans="1:24" x14ac:dyDescent="0.3">
      <c r="A3" s="8" t="s">
        <v>1188</v>
      </c>
      <c r="B3" s="25" t="s">
        <v>5</v>
      </c>
      <c r="C3" s="8" t="s">
        <v>1034</v>
      </c>
      <c r="D3" s="8" t="s">
        <v>1134</v>
      </c>
      <c r="E3" s="26">
        <v>598.16905719034253</v>
      </c>
      <c r="F3" s="27">
        <f>Tabella3[[#This Row],[Comunicazioni
'[N']]]/571621</f>
        <v>1.0464434602478609E-3</v>
      </c>
      <c r="G3" s="20"/>
      <c r="H3" s="27">
        <f>Tabella3[[#This Row],[PESO Comunicazioni 
'[%']]]*Tabella3[[#This Row],[Copertura 
'[No = 0 ; SI = 1']]]</f>
        <v>0</v>
      </c>
      <c r="X3" s="8">
        <v>0</v>
      </c>
    </row>
    <row r="4" spans="1:24" x14ac:dyDescent="0.3">
      <c r="A4" s="8" t="s">
        <v>1187</v>
      </c>
      <c r="B4" s="25" t="s">
        <v>5</v>
      </c>
      <c r="C4" s="8" t="s">
        <v>1034</v>
      </c>
      <c r="D4" s="8" t="s">
        <v>1134</v>
      </c>
      <c r="E4" s="26">
        <v>173.26399241238346</v>
      </c>
      <c r="F4" s="27">
        <f>Tabella3[[#This Row],[Comunicazioni
'[N']]]/571621</f>
        <v>3.0310991445797731E-4</v>
      </c>
      <c r="G4" s="20"/>
      <c r="H4" s="27">
        <f>Tabella3[[#This Row],[PESO Comunicazioni 
'[%']]]*Tabella3[[#This Row],[Copertura 
'[No = 0 ; SI = 1']]]</f>
        <v>0</v>
      </c>
      <c r="X4" s="8">
        <v>1</v>
      </c>
    </row>
    <row r="5" spans="1:24" x14ac:dyDescent="0.3">
      <c r="A5" s="8" t="s">
        <v>1186</v>
      </c>
      <c r="B5" s="25" t="s">
        <v>5</v>
      </c>
      <c r="C5" s="8" t="s">
        <v>1034</v>
      </c>
      <c r="D5" s="8" t="s">
        <v>1134</v>
      </c>
      <c r="E5" s="26">
        <v>123.25794163946088</v>
      </c>
      <c r="F5" s="27">
        <f>Tabella3[[#This Row],[Comunicazioni
'[N']]]/571621</f>
        <v>2.1562878487574964E-4</v>
      </c>
      <c r="G5" s="20"/>
      <c r="H5" s="27">
        <f>Tabella3[[#This Row],[PESO Comunicazioni 
'[%']]]*Tabella3[[#This Row],[Copertura 
'[No = 0 ; SI = 1']]]</f>
        <v>0</v>
      </c>
    </row>
    <row r="6" spans="1:24" x14ac:dyDescent="0.3">
      <c r="A6" s="8" t="s">
        <v>1185</v>
      </c>
      <c r="B6" s="25" t="s">
        <v>5</v>
      </c>
      <c r="C6" s="8" t="s">
        <v>1034</v>
      </c>
      <c r="D6" s="8" t="s">
        <v>1134</v>
      </c>
      <c r="E6" s="26">
        <v>83.006050772922578</v>
      </c>
      <c r="F6" s="27">
        <f>Tabella3[[#This Row],[Comunicazioni
'[N']]]/571621</f>
        <v>1.452116888164056E-4</v>
      </c>
      <c r="G6" s="20"/>
      <c r="H6" s="27">
        <f>Tabella3[[#This Row],[PESO Comunicazioni 
'[%']]]*Tabella3[[#This Row],[Copertura 
'[No = 0 ; SI = 1']]]</f>
        <v>0</v>
      </c>
    </row>
    <row r="7" spans="1:24" x14ac:dyDescent="0.3">
      <c r="A7" s="8" t="s">
        <v>1184</v>
      </c>
      <c r="B7" s="25" t="s">
        <v>5</v>
      </c>
      <c r="C7" s="8" t="s">
        <v>1034</v>
      </c>
      <c r="D7" s="8" t="s">
        <v>1134</v>
      </c>
      <c r="E7" s="26">
        <v>75.942699882980335</v>
      </c>
      <c r="F7" s="27">
        <f>Tabella3[[#This Row],[Comunicazioni
'[N']]]/571621</f>
        <v>1.3285498587872093E-4</v>
      </c>
      <c r="G7" s="20"/>
      <c r="H7" s="27">
        <f>Tabella3[[#This Row],[PESO Comunicazioni 
'[%']]]*Tabella3[[#This Row],[Copertura 
'[No = 0 ; SI = 1']]]</f>
        <v>0</v>
      </c>
    </row>
    <row r="8" spans="1:24" x14ac:dyDescent="0.3">
      <c r="A8" s="8" t="s">
        <v>1183</v>
      </c>
      <c r="B8" s="25" t="s">
        <v>5</v>
      </c>
      <c r="C8" s="8" t="s">
        <v>1034</v>
      </c>
      <c r="D8" s="8" t="s">
        <v>1134</v>
      </c>
      <c r="E8" s="26">
        <v>57.879348993038093</v>
      </c>
      <c r="F8" s="27">
        <f>Tabella3[[#This Row],[Comunicazioni
'[N']]]/571621</f>
        <v>1.0125476319631031E-4</v>
      </c>
      <c r="G8" s="20"/>
      <c r="H8" s="27">
        <f>Tabella3[[#This Row],[PESO Comunicazioni 
'[%']]]*Tabella3[[#This Row],[Copertura 
'[No = 0 ; SI = 1']]]</f>
        <v>0</v>
      </c>
    </row>
    <row r="9" spans="1:24" x14ac:dyDescent="0.3">
      <c r="A9" s="8" t="s">
        <v>1182</v>
      </c>
      <c r="B9" s="25" t="s">
        <v>5</v>
      </c>
      <c r="C9" s="8" t="s">
        <v>1034</v>
      </c>
      <c r="D9" s="8" t="s">
        <v>1134</v>
      </c>
      <c r="E9" s="26">
        <v>254.83263772863293</v>
      </c>
      <c r="F9" s="27">
        <f>Tabella3[[#This Row],[Comunicazioni
'[N']]]/571621</f>
        <v>4.4580699052104966E-4</v>
      </c>
      <c r="G9" s="20"/>
      <c r="H9" s="27">
        <f>Tabella3[[#This Row],[PESO Comunicazioni 
'[%']]]*Tabella3[[#This Row],[Copertura 
'[No = 0 ; SI = 1']]]</f>
        <v>0</v>
      </c>
    </row>
    <row r="10" spans="1:24" x14ac:dyDescent="0.3">
      <c r="A10" s="8" t="s">
        <v>1181</v>
      </c>
      <c r="B10" s="25" t="s">
        <v>5</v>
      </c>
      <c r="C10" s="8" t="s">
        <v>1034</v>
      </c>
      <c r="D10" s="8" t="s">
        <v>1134</v>
      </c>
      <c r="E10" s="26">
        <v>493.41035920426629</v>
      </c>
      <c r="F10" s="27">
        <f>Tabella3[[#This Row],[Comunicazioni
'[N']]]/571621</f>
        <v>8.631774535999662E-4</v>
      </c>
      <c r="G10" s="20"/>
      <c r="H10" s="27">
        <f>Tabella3[[#This Row],[PESO Comunicazioni 
'[%']]]*Tabella3[[#This Row],[Copertura 
'[No = 0 ; SI = 1']]]</f>
        <v>0</v>
      </c>
    </row>
    <row r="11" spans="1:24" x14ac:dyDescent="0.3">
      <c r="A11" s="8" t="s">
        <v>1180</v>
      </c>
      <c r="B11" s="25" t="s">
        <v>5</v>
      </c>
      <c r="C11" s="8" t="s">
        <v>1034</v>
      </c>
      <c r="D11" s="8" t="s">
        <v>1134</v>
      </c>
      <c r="E11" s="26">
        <v>54.754159906384274</v>
      </c>
      <c r="F11" s="27">
        <f>Tabella3[[#This Row],[Comunicazioni
'[N']]]/571621</f>
        <v>9.5787523387671686E-5</v>
      </c>
      <c r="G11" s="20"/>
      <c r="H11" s="27">
        <f>Tabella3[[#This Row],[PESO Comunicazioni 
'[%']]]*Tabella3[[#This Row],[Copertura 
'[No = 0 ; SI = 1']]]</f>
        <v>0</v>
      </c>
    </row>
    <row r="12" spans="1:24" x14ac:dyDescent="0.3">
      <c r="A12" s="8" t="s">
        <v>1179</v>
      </c>
      <c r="B12" s="25" t="s">
        <v>5</v>
      </c>
      <c r="C12" s="8" t="s">
        <v>1034</v>
      </c>
      <c r="D12" s="8" t="s">
        <v>1134</v>
      </c>
      <c r="E12" s="26">
        <v>660.48732433328428</v>
      </c>
      <c r="F12" s="27">
        <f>Tabella3[[#This Row],[Comunicazioni
'[N']]]/571621</f>
        <v>1.1554637151771617E-3</v>
      </c>
      <c r="G12" s="20"/>
      <c r="H12" s="27">
        <f>Tabella3[[#This Row],[PESO Comunicazioni 
'[%']]]*Tabella3[[#This Row],[Copertura 
'[No = 0 ; SI = 1']]]</f>
        <v>0</v>
      </c>
    </row>
    <row r="13" spans="1:24" x14ac:dyDescent="0.3">
      <c r="A13" s="8" t="s">
        <v>1178</v>
      </c>
      <c r="B13" s="25" t="s">
        <v>5</v>
      </c>
      <c r="C13" s="8" t="s">
        <v>1034</v>
      </c>
      <c r="D13" s="8" t="s">
        <v>1134</v>
      </c>
      <c r="E13" s="26">
        <v>414.40582112457435</v>
      </c>
      <c r="F13" s="27">
        <f>Tabella3[[#This Row],[Comunicazioni
'[N']]]/571621</f>
        <v>7.2496605464910204E-4</v>
      </c>
      <c r="G13" s="20"/>
      <c r="H13" s="27">
        <f>Tabella3[[#This Row],[PESO Comunicazioni 
'[%']]]*Tabella3[[#This Row],[Copertura 
'[No = 0 ; SI = 1']]]</f>
        <v>0</v>
      </c>
    </row>
    <row r="14" spans="1:24" x14ac:dyDescent="0.3">
      <c r="A14" s="8" t="s">
        <v>1177</v>
      </c>
      <c r="B14" s="25" t="s">
        <v>5</v>
      </c>
      <c r="C14" s="8" t="s">
        <v>1034</v>
      </c>
      <c r="D14" s="8" t="s">
        <v>1134</v>
      </c>
      <c r="E14" s="26">
        <v>303.3997703516518</v>
      </c>
      <c r="F14" s="27">
        <f>Tabella3[[#This Row],[Comunicazioni
'[N']]]/571621</f>
        <v>5.3077086102793945E-4</v>
      </c>
      <c r="G14" s="20"/>
      <c r="H14" s="27">
        <f>Tabella3[[#This Row],[PESO Comunicazioni 
'[%']]]*Tabella3[[#This Row],[Copertura 
'[No = 0 ; SI = 1']]]</f>
        <v>0</v>
      </c>
    </row>
    <row r="15" spans="1:24" x14ac:dyDescent="0.3">
      <c r="A15" s="8" t="s">
        <v>1176</v>
      </c>
      <c r="B15" s="25" t="s">
        <v>5</v>
      </c>
      <c r="C15" s="8" t="s">
        <v>1034</v>
      </c>
      <c r="D15" s="8" t="s">
        <v>1134</v>
      </c>
      <c r="E15" s="26">
        <v>719.9322932561106</v>
      </c>
      <c r="F15" s="27">
        <f>Tabella3[[#This Row],[Comunicazioni
'[N']]]/571621</f>
        <v>1.2594573909218006E-3</v>
      </c>
      <c r="G15" s="20"/>
      <c r="H15" s="27">
        <f>Tabella3[[#This Row],[PESO Comunicazioni 
'[%']]]*Tabella3[[#This Row],[Copertura 
'[No = 0 ; SI = 1']]]</f>
        <v>0</v>
      </c>
    </row>
    <row r="16" spans="1:24" x14ac:dyDescent="0.3">
      <c r="A16" s="8" t="s">
        <v>1175</v>
      </c>
      <c r="B16" s="25" t="s">
        <v>5</v>
      </c>
      <c r="C16" s="8" t="s">
        <v>1034</v>
      </c>
      <c r="D16" s="8" t="s">
        <v>1134</v>
      </c>
      <c r="E16" s="26">
        <v>183.82658695571035</v>
      </c>
      <c r="F16" s="27">
        <f>Tabella3[[#This Row],[Comunicazioni
'[N']]]/571621</f>
        <v>3.2158823233525421E-4</v>
      </c>
      <c r="G16" s="20"/>
      <c r="H16" s="27">
        <f>Tabella3[[#This Row],[PESO Comunicazioni 
'[%']]]*Tabella3[[#This Row],[Copertura 
'[No = 0 ; SI = 1']]]</f>
        <v>0</v>
      </c>
    </row>
    <row r="17" spans="1:8" x14ac:dyDescent="0.3">
      <c r="A17" s="8" t="s">
        <v>1174</v>
      </c>
      <c r="B17" s="25" t="s">
        <v>5</v>
      </c>
      <c r="C17" s="8" t="s">
        <v>1034</v>
      </c>
      <c r="D17" s="8" t="s">
        <v>1134</v>
      </c>
      <c r="E17" s="26">
        <v>229.39069419226792</v>
      </c>
      <c r="F17" s="27">
        <f>Tabella3[[#This Row],[Comunicazioni
'[N']]]/571621</f>
        <v>4.0129857754048209E-4</v>
      </c>
      <c r="G17" s="20"/>
      <c r="H17" s="27">
        <f>Tabella3[[#This Row],[PESO Comunicazioni 
'[%']]]*Tabella3[[#This Row],[Copertura 
'[No = 0 ; SI = 1']]]</f>
        <v>0</v>
      </c>
    </row>
    <row r="18" spans="1:8" x14ac:dyDescent="0.3">
      <c r="A18" s="8" t="s">
        <v>1173</v>
      </c>
      <c r="B18" s="25" t="s">
        <v>5</v>
      </c>
      <c r="C18" s="8" t="s">
        <v>1034</v>
      </c>
      <c r="D18" s="8" t="s">
        <v>1134</v>
      </c>
      <c r="E18" s="26">
        <v>306.33339407524829</v>
      </c>
      <c r="F18" s="27">
        <f>Tabella3[[#This Row],[Comunicazioni
'[N']]]/571621</f>
        <v>5.3590297430508723E-4</v>
      </c>
      <c r="G18" s="20"/>
      <c r="H18" s="27">
        <f>Tabella3[[#This Row],[PESO Comunicazioni 
'[%']]]*Tabella3[[#This Row],[Copertura 
'[No = 0 ; SI = 1']]]</f>
        <v>0</v>
      </c>
    </row>
    <row r="19" spans="1:8" x14ac:dyDescent="0.3">
      <c r="A19" s="8" t="s">
        <v>1172</v>
      </c>
      <c r="B19" s="25" t="s">
        <v>5</v>
      </c>
      <c r="C19" s="8" t="s">
        <v>1034</v>
      </c>
      <c r="D19" s="8" t="s">
        <v>1134</v>
      </c>
      <c r="E19" s="26">
        <v>268.76777414546007</v>
      </c>
      <c r="F19" s="27">
        <f>Tabella3[[#This Row],[Comunicazioni
'[N']]]/571621</f>
        <v>4.7018526986492812E-4</v>
      </c>
      <c r="G19" s="20"/>
      <c r="H19" s="27">
        <f>Tabella3[[#This Row],[PESO Comunicazioni 
'[%']]]*Tabella3[[#This Row],[Copertura 
'[No = 0 ; SI = 1']]]</f>
        <v>0</v>
      </c>
    </row>
    <row r="20" spans="1:8" x14ac:dyDescent="0.3">
      <c r="A20" s="8" t="s">
        <v>1171</v>
      </c>
      <c r="B20" s="25" t="s">
        <v>5</v>
      </c>
      <c r="C20" s="8" t="s">
        <v>1034</v>
      </c>
      <c r="D20" s="8" t="s">
        <v>1134</v>
      </c>
      <c r="E20" s="26">
        <v>3578.4262150395516</v>
      </c>
      <c r="F20" s="27">
        <f>Tabella3[[#This Row],[Comunicazioni
'[N']]]/571621</f>
        <v>6.2601377749235097E-3</v>
      </c>
      <c r="G20" s="20"/>
      <c r="H20" s="27">
        <f>Tabella3[[#This Row],[PESO Comunicazioni 
'[%']]]*Tabella3[[#This Row],[Copertura 
'[No = 0 ; SI = 1']]]</f>
        <v>0</v>
      </c>
    </row>
    <row r="21" spans="1:8" x14ac:dyDescent="0.3">
      <c r="A21" s="8" t="s">
        <v>1170</v>
      </c>
      <c r="B21" s="25" t="s">
        <v>5</v>
      </c>
      <c r="C21" s="8" t="s">
        <v>1034</v>
      </c>
      <c r="D21" s="8" t="s">
        <v>1134</v>
      </c>
      <c r="E21" s="26">
        <v>1287.7815706102806</v>
      </c>
      <c r="F21" s="27">
        <f>Tabella3[[#This Row],[Comunicazioni
'[N']]]/571621</f>
        <v>2.2528590982666499E-3</v>
      </c>
      <c r="G21" s="20"/>
      <c r="H21" s="27">
        <f>Tabella3[[#This Row],[PESO Comunicazioni 
'[%']]]*Tabella3[[#This Row],[Copertura 
'[No = 0 ; SI = 1']]]</f>
        <v>0</v>
      </c>
    </row>
    <row r="22" spans="1:8" x14ac:dyDescent="0.3">
      <c r="A22" s="8" t="s">
        <v>1169</v>
      </c>
      <c r="B22" s="25" t="s">
        <v>5</v>
      </c>
      <c r="C22" s="8" t="s">
        <v>1034</v>
      </c>
      <c r="D22" s="8" t="s">
        <v>1134</v>
      </c>
      <c r="E22" s="26">
        <v>107.75869798607619</v>
      </c>
      <c r="F22" s="27">
        <f>Tabella3[[#This Row],[Comunicazioni
'[N']]]/571621</f>
        <v>1.8851423930554717E-4</v>
      </c>
      <c r="G22" s="20"/>
      <c r="H22" s="27">
        <f>Tabella3[[#This Row],[PESO Comunicazioni 
'[%']]]*Tabella3[[#This Row],[Copertura 
'[No = 0 ; SI = 1']]]</f>
        <v>0</v>
      </c>
    </row>
    <row r="23" spans="1:8" x14ac:dyDescent="0.3">
      <c r="A23" s="8" t="s">
        <v>1168</v>
      </c>
      <c r="B23" s="25" t="s">
        <v>5</v>
      </c>
      <c r="C23" s="8" t="s">
        <v>1034</v>
      </c>
      <c r="D23" s="8" t="s">
        <v>1134</v>
      </c>
      <c r="E23" s="26">
        <v>75.505294426307245</v>
      </c>
      <c r="F23" s="27">
        <f>Tabella3[[#This Row],[Comunicazioni
'[N']]]/571621</f>
        <v>1.3208978401127189E-4</v>
      </c>
      <c r="G23" s="20"/>
      <c r="H23" s="27">
        <f>Tabella3[[#This Row],[PESO Comunicazioni 
'[%']]]*Tabella3[[#This Row],[Copertura 
'[No = 0 ; SI = 1']]]</f>
        <v>0</v>
      </c>
    </row>
    <row r="24" spans="1:8" x14ac:dyDescent="0.3">
      <c r="A24" s="8" t="s">
        <v>1167</v>
      </c>
      <c r="B24" s="25" t="s">
        <v>5</v>
      </c>
      <c r="C24" s="8" t="s">
        <v>1034</v>
      </c>
      <c r="D24" s="8" t="s">
        <v>1134</v>
      </c>
      <c r="E24" s="26">
        <v>30.81448540986522</v>
      </c>
      <c r="F24" s="27">
        <f>Tabella3[[#This Row],[Comunicazioni
'[N']]]/571621</f>
        <v>5.390719621893741E-5</v>
      </c>
      <c r="G24" s="20"/>
      <c r="H24" s="27">
        <f>Tabella3[[#This Row],[PESO Comunicazioni 
'[%']]]*Tabella3[[#This Row],[Copertura 
'[No = 0 ; SI = 1']]]</f>
        <v>0</v>
      </c>
    </row>
    <row r="25" spans="1:8" x14ac:dyDescent="0.3">
      <c r="A25" s="8" t="s">
        <v>1166</v>
      </c>
      <c r="B25" s="25" t="s">
        <v>5</v>
      </c>
      <c r="C25" s="8" t="s">
        <v>1034</v>
      </c>
      <c r="D25" s="8" t="s">
        <v>1134</v>
      </c>
      <c r="E25" s="26">
        <v>89.568645316249487</v>
      </c>
      <c r="F25" s="27">
        <f>Tabella3[[#This Row],[Comunicazioni
'[N']]]/571621</f>
        <v>1.566923631501458E-4</v>
      </c>
      <c r="G25" s="20"/>
      <c r="H25" s="27">
        <f>Tabella3[[#This Row],[PESO Comunicazioni 
'[%']]]*Tabella3[[#This Row],[Copertura 
'[No = 0 ; SI = 1']]]</f>
        <v>0</v>
      </c>
    </row>
    <row r="26" spans="1:8" x14ac:dyDescent="0.3">
      <c r="A26" s="8" t="s">
        <v>1165</v>
      </c>
      <c r="B26" s="25" t="s">
        <v>5</v>
      </c>
      <c r="C26" s="8" t="s">
        <v>1034</v>
      </c>
      <c r="D26" s="8" t="s">
        <v>1134</v>
      </c>
      <c r="E26" s="26">
        <v>53.879348993038093</v>
      </c>
      <c r="F26" s="27">
        <f>Tabella3[[#This Row],[Comunicazioni
'[N']]]/571621</f>
        <v>9.4257119652773586E-5</v>
      </c>
      <c r="G26" s="20"/>
      <c r="H26" s="27">
        <f>Tabella3[[#This Row],[PESO Comunicazioni 
'[%']]]*Tabella3[[#This Row],[Copertura 
'[No = 0 ; SI = 1']]]</f>
        <v>0</v>
      </c>
    </row>
    <row r="27" spans="1:8" x14ac:dyDescent="0.3">
      <c r="A27" s="8" t="s">
        <v>1164</v>
      </c>
      <c r="B27" s="25" t="s">
        <v>5</v>
      </c>
      <c r="C27" s="8" t="s">
        <v>1034</v>
      </c>
      <c r="D27" s="8" t="s">
        <v>1134</v>
      </c>
      <c r="E27" s="26">
        <v>113.82204887601844</v>
      </c>
      <c r="F27" s="27">
        <f>Tabella3[[#This Row],[Comunicazioni
'[N']]]/571621</f>
        <v>1.9912153135734768E-4</v>
      </c>
      <c r="G27" s="20"/>
      <c r="H27" s="27">
        <f>Tabella3[[#This Row],[PESO Comunicazioni 
'[%']]]*Tabella3[[#This Row],[Copertura 
'[No = 0 ; SI = 1']]]</f>
        <v>0</v>
      </c>
    </row>
    <row r="28" spans="1:8" x14ac:dyDescent="0.3">
      <c r="A28" s="8" t="s">
        <v>1163</v>
      </c>
      <c r="B28" s="25" t="s">
        <v>5</v>
      </c>
      <c r="C28" s="8" t="s">
        <v>1034</v>
      </c>
      <c r="D28" s="8" t="s">
        <v>1134</v>
      </c>
      <c r="E28" s="26">
        <v>1171.212925294031</v>
      </c>
      <c r="F28" s="27">
        <f>Tabella3[[#This Row],[Comunicazioni
'[N']]]/571621</f>
        <v>2.0489326411976309E-3</v>
      </c>
      <c r="G28" s="20"/>
      <c r="H28" s="27">
        <f>Tabella3[[#This Row],[PESO Comunicazioni 
'[%']]]*Tabella3[[#This Row],[Copertura 
'[No = 0 ; SI = 1']]]</f>
        <v>0</v>
      </c>
    </row>
    <row r="29" spans="1:8" x14ac:dyDescent="0.3">
      <c r="A29" s="8" t="s">
        <v>1162</v>
      </c>
      <c r="B29" s="25" t="s">
        <v>5</v>
      </c>
      <c r="C29" s="8" t="s">
        <v>1034</v>
      </c>
      <c r="D29" s="8" t="s">
        <v>1134</v>
      </c>
      <c r="E29" s="26">
        <v>108.75869798607619</v>
      </c>
      <c r="F29" s="27">
        <f>Tabella3[[#This Row],[Comunicazioni
'[N']]]/571621</f>
        <v>1.9026365019143135E-4</v>
      </c>
      <c r="G29" s="20"/>
      <c r="H29" s="27">
        <f>Tabella3[[#This Row],[PESO Comunicazioni 
'[%']]]*Tabella3[[#This Row],[Copertura 
'[No = 0 ; SI = 1']]]</f>
        <v>0</v>
      </c>
    </row>
    <row r="30" spans="1:8" x14ac:dyDescent="0.3">
      <c r="A30" s="8" t="s">
        <v>1161</v>
      </c>
      <c r="B30" s="25" t="s">
        <v>5</v>
      </c>
      <c r="C30" s="8" t="s">
        <v>1034</v>
      </c>
      <c r="D30" s="8" t="s">
        <v>1134</v>
      </c>
      <c r="E30" s="26">
        <v>68.819023489557139</v>
      </c>
      <c r="F30" s="27">
        <f>Tabella3[[#This Row],[Comunicazioni
'[N']]]/571621</f>
        <v>1.2039274884855025E-4</v>
      </c>
      <c r="G30" s="20"/>
      <c r="H30" s="27">
        <f>Tabella3[[#This Row],[PESO Comunicazioni 
'[%']]]*Tabella3[[#This Row],[Copertura 
'[No = 0 ; SI = 1']]]</f>
        <v>0</v>
      </c>
    </row>
    <row r="31" spans="1:8" x14ac:dyDescent="0.3">
      <c r="A31" s="8" t="s">
        <v>1160</v>
      </c>
      <c r="B31" s="25" t="s">
        <v>5</v>
      </c>
      <c r="C31" s="8" t="s">
        <v>1034</v>
      </c>
      <c r="D31" s="8" t="s">
        <v>1134</v>
      </c>
      <c r="E31" s="26">
        <v>1071.4754050131837</v>
      </c>
      <c r="F31" s="27">
        <f>Tabella3[[#This Row],[Comunicazioni
'[N']]]/571621</f>
        <v>1.8744507374872227E-3</v>
      </c>
      <c r="G31" s="20"/>
      <c r="H31" s="27">
        <f>Tabella3[[#This Row],[PESO Comunicazioni 
'[%']]]*Tabella3[[#This Row],[Copertura 
'[No = 0 ; SI = 1']]]</f>
        <v>0</v>
      </c>
    </row>
    <row r="32" spans="1:8" x14ac:dyDescent="0.3">
      <c r="A32" s="8" t="s">
        <v>1159</v>
      </c>
      <c r="B32" s="25" t="s">
        <v>5</v>
      </c>
      <c r="C32" s="8" t="s">
        <v>1034</v>
      </c>
      <c r="D32" s="8" t="s">
        <v>1134</v>
      </c>
      <c r="E32" s="26">
        <v>60.254916252999593</v>
      </c>
      <c r="F32" s="27">
        <f>Tabella3[[#This Row],[Comunicazioni
'[N']]]/571621</f>
        <v>1.05410606421037E-4</v>
      </c>
      <c r="G32" s="20"/>
      <c r="H32" s="27">
        <f>Tabella3[[#This Row],[PESO Comunicazioni 
'[%']]]*Tabella3[[#This Row],[Copertura 
'[No = 0 ; SI = 1']]]</f>
        <v>0</v>
      </c>
    </row>
    <row r="33" spans="1:8" x14ac:dyDescent="0.3">
      <c r="A33" s="8" t="s">
        <v>1158</v>
      </c>
      <c r="B33" s="25" t="s">
        <v>5</v>
      </c>
      <c r="C33" s="8" t="s">
        <v>1034</v>
      </c>
      <c r="D33" s="8" t="s">
        <v>1134</v>
      </c>
      <c r="E33" s="26">
        <v>77.630483512961078</v>
      </c>
      <c r="F33" s="27">
        <f>Tabella3[[#This Row],[Comunicazioni
'[N']]]/571621</f>
        <v>1.3580761293402637E-4</v>
      </c>
      <c r="G33" s="20"/>
      <c r="H33" s="27">
        <f>Tabella3[[#This Row],[PESO Comunicazioni 
'[%']]]*Tabella3[[#This Row],[Copertura 
'[No = 0 ; SI = 1']]]</f>
        <v>0</v>
      </c>
    </row>
    <row r="34" spans="1:8" x14ac:dyDescent="0.3">
      <c r="A34" s="8" t="s">
        <v>1157</v>
      </c>
      <c r="B34" s="25" t="s">
        <v>5</v>
      </c>
      <c r="C34" s="8" t="s">
        <v>1034</v>
      </c>
      <c r="D34" s="8" t="s">
        <v>1134</v>
      </c>
      <c r="E34" s="26">
        <v>32.06486358317288</v>
      </c>
      <c r="F34" s="27">
        <f>Tabella3[[#This Row],[Comunicazioni
'[N']]]/571621</f>
        <v>5.6094621406793801E-5</v>
      </c>
      <c r="G34" s="20"/>
      <c r="H34" s="27">
        <f>Tabella3[[#This Row],[PESO Comunicazioni 
'[%']]]*Tabella3[[#This Row],[Copertura 
'[No = 0 ; SI = 1']]]</f>
        <v>0</v>
      </c>
    </row>
    <row r="35" spans="1:8" x14ac:dyDescent="0.3">
      <c r="A35" s="8" t="s">
        <v>1156</v>
      </c>
      <c r="B35" s="25" t="s">
        <v>5</v>
      </c>
      <c r="C35" s="8" t="s">
        <v>1034</v>
      </c>
      <c r="D35" s="8" t="s">
        <v>1134</v>
      </c>
      <c r="E35" s="26">
        <v>426.54159906384268</v>
      </c>
      <c r="F35" s="27">
        <f>Tabella3[[#This Row],[Comunicazioni
'[N']]]/571621</f>
        <v>7.461965166847311E-4</v>
      </c>
      <c r="G35" s="20"/>
      <c r="H35" s="27">
        <f>Tabella3[[#This Row],[PESO Comunicazioni 
'[%']]]*Tabella3[[#This Row],[Copertura 
'[No = 0 ; SI = 1']]]</f>
        <v>0</v>
      </c>
    </row>
    <row r="36" spans="1:8" x14ac:dyDescent="0.3">
      <c r="A36" s="8" t="s">
        <v>1155</v>
      </c>
      <c r="B36" s="25" t="s">
        <v>5</v>
      </c>
      <c r="C36" s="8" t="s">
        <v>1034</v>
      </c>
      <c r="D36" s="8" t="s">
        <v>1134</v>
      </c>
      <c r="E36" s="26">
        <v>100.63199620619173</v>
      </c>
      <c r="F36" s="27">
        <f>Tabella3[[#This Row],[Comunicazioni
'[N']]]/571621</f>
        <v>1.7604670963136717E-4</v>
      </c>
      <c r="G36" s="20"/>
      <c r="H36" s="27">
        <f>Tabella3[[#This Row],[PESO Comunicazioni 
'[%']]]*Tabella3[[#This Row],[Copertura 
'[No = 0 ; SI = 1']]]</f>
        <v>0</v>
      </c>
    </row>
    <row r="37" spans="1:8" x14ac:dyDescent="0.3">
      <c r="A37" s="8" t="s">
        <v>1154</v>
      </c>
      <c r="B37" s="25" t="s">
        <v>5</v>
      </c>
      <c r="C37" s="8" t="s">
        <v>1034</v>
      </c>
      <c r="D37" s="8" t="s">
        <v>1134</v>
      </c>
      <c r="E37" s="26">
        <v>41.690809016442032</v>
      </c>
      <c r="F37" s="27">
        <f>Tabella3[[#This Row],[Comunicazioni
'[N']]]/571621</f>
        <v>7.2934355134681946E-5</v>
      </c>
      <c r="G37" s="20"/>
      <c r="H37" s="27">
        <f>Tabella3[[#This Row],[PESO Comunicazioni 
'[%']]]*Tabella3[[#This Row],[Copertura 
'[No = 0 ; SI = 1']]]</f>
        <v>0</v>
      </c>
    </row>
    <row r="38" spans="1:8" x14ac:dyDescent="0.3">
      <c r="A38" s="8" t="s">
        <v>1153</v>
      </c>
      <c r="B38" s="25" t="s">
        <v>5</v>
      </c>
      <c r="C38" s="8" t="s">
        <v>1034</v>
      </c>
      <c r="D38" s="8" t="s">
        <v>1134</v>
      </c>
      <c r="E38" s="26">
        <v>149.26096702592216</v>
      </c>
      <c r="F38" s="27">
        <f>Tabella3[[#This Row],[Comunicazioni
'[N']]]/571621</f>
        <v>2.6111876055274764E-4</v>
      </c>
      <c r="G38" s="20"/>
      <c r="H38" s="27">
        <f>Tabella3[[#This Row],[PESO Comunicazioni 
'[%']]]*Tabella3[[#This Row],[Copertura 
'[No = 0 ; SI = 1']]]</f>
        <v>0</v>
      </c>
    </row>
    <row r="39" spans="1:8" x14ac:dyDescent="0.3">
      <c r="A39" s="8" t="s">
        <v>1152</v>
      </c>
      <c r="B39" s="25" t="s">
        <v>5</v>
      </c>
      <c r="C39" s="8" t="s">
        <v>1034</v>
      </c>
      <c r="D39" s="8" t="s">
        <v>1134</v>
      </c>
      <c r="E39" s="26">
        <v>546.29424627699632</v>
      </c>
      <c r="F39" s="27">
        <f>Tabella3[[#This Row],[Comunicazioni
'[N']]]/571621</f>
        <v>9.5569310133286969E-4</v>
      </c>
      <c r="G39" s="20"/>
      <c r="H39" s="27">
        <f>Tabella3[[#This Row],[PESO Comunicazioni 
'[%']]]*Tabella3[[#This Row],[Copertura 
'[No = 0 ; SI = 1']]]</f>
        <v>0</v>
      </c>
    </row>
    <row r="40" spans="1:8" x14ac:dyDescent="0.3">
      <c r="A40" s="8" t="s">
        <v>1151</v>
      </c>
      <c r="B40" s="25" t="s">
        <v>5</v>
      </c>
      <c r="C40" s="8" t="s">
        <v>1034</v>
      </c>
      <c r="D40" s="8" t="s">
        <v>1134</v>
      </c>
      <c r="E40" s="26">
        <v>915.88255660524419</v>
      </c>
      <c r="F40" s="27">
        <f>Tabella3[[#This Row],[Comunicazioni
'[N']]]/571621</f>
        <v>1.6022549147166464E-3</v>
      </c>
      <c r="G40" s="20"/>
      <c r="H40" s="27">
        <f>Tabella3[[#This Row],[PESO Comunicazioni 
'[%']]]*Tabella3[[#This Row],[Copertura 
'[No = 0 ; SI = 1']]]</f>
        <v>0</v>
      </c>
    </row>
    <row r="41" spans="1:8" x14ac:dyDescent="0.3">
      <c r="A41" s="8" t="s">
        <v>1150</v>
      </c>
      <c r="B41" s="25" t="s">
        <v>5</v>
      </c>
      <c r="C41" s="8" t="s">
        <v>1034</v>
      </c>
      <c r="D41" s="8" t="s">
        <v>1134</v>
      </c>
      <c r="E41" s="26">
        <v>40.315241756480539</v>
      </c>
      <c r="F41" s="27">
        <f>Tabella3[[#This Row],[Comunicazioni
'[N']]]/571621</f>
        <v>7.0527922795839441E-5</v>
      </c>
      <c r="G41" s="20"/>
      <c r="H41" s="27">
        <f>Tabella3[[#This Row],[PESO Comunicazioni 
'[%']]]*Tabella3[[#This Row],[Copertura 
'[No = 0 ; SI = 1']]]</f>
        <v>0</v>
      </c>
    </row>
    <row r="42" spans="1:8" x14ac:dyDescent="0.3">
      <c r="A42" s="8" t="s">
        <v>1149</v>
      </c>
      <c r="B42" s="25" t="s">
        <v>5</v>
      </c>
      <c r="C42" s="8" t="s">
        <v>1034</v>
      </c>
      <c r="D42" s="8" t="s">
        <v>1134</v>
      </c>
      <c r="E42" s="26">
        <v>94.259454332691519</v>
      </c>
      <c r="F42" s="27">
        <f>Tabella3[[#This Row],[Comunicazioni
'[N']]]/571621</f>
        <v>1.6489851550711314E-4</v>
      </c>
      <c r="G42" s="20"/>
      <c r="H42" s="27">
        <f>Tabella3[[#This Row],[PESO Comunicazioni 
'[%']]]*Tabella3[[#This Row],[Copertura 
'[No = 0 ; SI = 1']]]</f>
        <v>0</v>
      </c>
    </row>
    <row r="43" spans="1:8" x14ac:dyDescent="0.3">
      <c r="A43" s="8" t="s">
        <v>1148</v>
      </c>
      <c r="B43" s="25" t="s">
        <v>5</v>
      </c>
      <c r="C43" s="8" t="s">
        <v>1034</v>
      </c>
      <c r="D43" s="8" t="s">
        <v>1134</v>
      </c>
      <c r="E43" s="26">
        <v>131.63653428588364</v>
      </c>
      <c r="F43" s="27">
        <f>Tabella3[[#This Row],[Comunicazioni
'[N']]]/571621</f>
        <v>2.3028638605979073E-4</v>
      </c>
      <c r="G43" s="20"/>
      <c r="H43" s="27">
        <f>Tabella3[[#This Row],[PESO Comunicazioni 
'[%']]]*Tabella3[[#This Row],[Copertura 
'[No = 0 ; SI = 1']]]</f>
        <v>0</v>
      </c>
    </row>
    <row r="44" spans="1:8" x14ac:dyDescent="0.3">
      <c r="A44" s="8" t="s">
        <v>1147</v>
      </c>
      <c r="B44" s="25" t="s">
        <v>5</v>
      </c>
      <c r="C44" s="8" t="s">
        <v>1034</v>
      </c>
      <c r="D44" s="8" t="s">
        <v>1134</v>
      </c>
      <c r="E44" s="26">
        <v>35.066376276403524</v>
      </c>
      <c r="F44" s="27">
        <f>Tabella3[[#This Row],[Comunicazioni
'[N']]]/571621</f>
        <v>6.1345500386451028E-5</v>
      </c>
      <c r="G44" s="20"/>
      <c r="H44" s="27">
        <f>Tabella3[[#This Row],[PESO Comunicazioni 
'[%']]]*Tabella3[[#This Row],[Copertura 
'[No = 0 ; SI = 1']]]</f>
        <v>0</v>
      </c>
    </row>
    <row r="45" spans="1:8" x14ac:dyDescent="0.3">
      <c r="A45" s="8" t="s">
        <v>1146</v>
      </c>
      <c r="B45" s="25" t="s">
        <v>5</v>
      </c>
      <c r="C45" s="8" t="s">
        <v>1034</v>
      </c>
      <c r="D45" s="8" t="s">
        <v>1134</v>
      </c>
      <c r="E45" s="26">
        <v>25.689296323211387</v>
      </c>
      <c r="F45" s="27">
        <f>Tabella3[[#This Row],[Comunicazioni
'[N']]]/571621</f>
        <v>4.4941134638530402E-5</v>
      </c>
      <c r="G45" s="20"/>
      <c r="H45" s="27">
        <f>Tabella3[[#This Row],[PESO Comunicazioni 
'[%']]]*Tabella3[[#This Row],[Copertura 
'[No = 0 ; SI = 1']]]</f>
        <v>0</v>
      </c>
    </row>
    <row r="46" spans="1:8" x14ac:dyDescent="0.3">
      <c r="A46" s="8" t="s">
        <v>1145</v>
      </c>
      <c r="B46" s="25" t="s">
        <v>5</v>
      </c>
      <c r="C46" s="8" t="s">
        <v>1034</v>
      </c>
      <c r="D46" s="8" t="s">
        <v>1134</v>
      </c>
      <c r="E46" s="26">
        <v>55.441943536365017</v>
      </c>
      <c r="F46" s="27">
        <f>Tabella3[[#This Row],[Comunicazioni
'[N']]]/571621</f>
        <v>9.6990739557092925E-5</v>
      </c>
      <c r="G46" s="20"/>
      <c r="H46" s="27">
        <f>Tabella3[[#This Row],[PESO Comunicazioni 
'[%']]]*Tabella3[[#This Row],[Copertura 
'[No = 0 ; SI = 1']]]</f>
        <v>0</v>
      </c>
    </row>
    <row r="47" spans="1:8" x14ac:dyDescent="0.3">
      <c r="A47" s="8" t="s">
        <v>1144</v>
      </c>
      <c r="B47" s="25" t="s">
        <v>5</v>
      </c>
      <c r="C47" s="8" t="s">
        <v>1034</v>
      </c>
      <c r="D47" s="8" t="s">
        <v>1134</v>
      </c>
      <c r="E47" s="26">
        <v>38.627458126499796</v>
      </c>
      <c r="F47" s="27">
        <f>Tabella3[[#This Row],[Comunicazioni
'[N']]]/571621</f>
        <v>6.7575295740534021E-5</v>
      </c>
      <c r="G47" s="20"/>
      <c r="H47" s="27">
        <f>Tabella3[[#This Row],[PESO Comunicazioni 
'[%']]]*Tabella3[[#This Row],[Copertura 
'[No = 0 ; SI = 1']]]</f>
        <v>0</v>
      </c>
    </row>
    <row r="48" spans="1:8" x14ac:dyDescent="0.3">
      <c r="A48" s="8" t="s">
        <v>1143</v>
      </c>
      <c r="B48" s="25" t="s">
        <v>5</v>
      </c>
      <c r="C48" s="8" t="s">
        <v>1034</v>
      </c>
      <c r="D48" s="8" t="s">
        <v>1134</v>
      </c>
      <c r="E48" s="26">
        <v>56.879348993038093</v>
      </c>
      <c r="F48" s="27">
        <f>Tabella3[[#This Row],[Comunicazioni
'[N']]]/571621</f>
        <v>9.950535231042613E-5</v>
      </c>
      <c r="G48" s="20"/>
      <c r="H48" s="27">
        <f>Tabella3[[#This Row],[PESO Comunicazioni 
'[%']]]*Tabella3[[#This Row],[Copertura 
'[No = 0 ; SI = 1']]]</f>
        <v>0</v>
      </c>
    </row>
    <row r="49" spans="1:8" x14ac:dyDescent="0.3">
      <c r="A49" s="8" t="s">
        <v>1142</v>
      </c>
      <c r="B49" s="25" t="s">
        <v>5</v>
      </c>
      <c r="C49" s="8" t="s">
        <v>1034</v>
      </c>
      <c r="D49" s="8" t="s">
        <v>1134</v>
      </c>
      <c r="E49" s="26">
        <v>79.256428946230244</v>
      </c>
      <c r="F49" s="27">
        <f>Tabella3[[#This Row],[Comunicazioni
'[N']]]/571621</f>
        <v>1.3865205957484109E-4</v>
      </c>
      <c r="G49" s="20"/>
      <c r="H49" s="27">
        <f>Tabella3[[#This Row],[PESO Comunicazioni 
'[%']]]*Tabella3[[#This Row],[Copertura 
'[No = 0 ; SI = 1']]]</f>
        <v>0</v>
      </c>
    </row>
    <row r="50" spans="1:8" x14ac:dyDescent="0.3">
      <c r="A50" s="8" t="s">
        <v>1141</v>
      </c>
      <c r="B50" s="25" t="s">
        <v>5</v>
      </c>
      <c r="C50" s="8" t="s">
        <v>1034</v>
      </c>
      <c r="D50" s="8" t="s">
        <v>1134</v>
      </c>
      <c r="E50" s="26">
        <v>344.71652480136299</v>
      </c>
      <c r="F50" s="27">
        <f>Tabella3[[#This Row],[Comunicazioni
'[N']]]/571621</f>
        <v>6.0305084103166786E-4</v>
      </c>
      <c r="G50" s="20"/>
      <c r="H50" s="27">
        <f>Tabella3[[#This Row],[PESO Comunicazioni 
'[%']]]*Tabella3[[#This Row],[Copertura 
'[No = 0 ; SI = 1']]]</f>
        <v>0</v>
      </c>
    </row>
    <row r="51" spans="1:8" x14ac:dyDescent="0.3">
      <c r="A51" s="8" t="s">
        <v>1140</v>
      </c>
      <c r="B51" s="25" t="s">
        <v>5</v>
      </c>
      <c r="C51" s="8" t="s">
        <v>1034</v>
      </c>
      <c r="D51" s="8" t="s">
        <v>1134</v>
      </c>
      <c r="E51" s="26">
        <v>134.88691245919131</v>
      </c>
      <c r="F51" s="27">
        <f>Tabella3[[#This Row],[Comunicazioni
'[N']]]/571621</f>
        <v>2.3597263301941549E-4</v>
      </c>
      <c r="G51" s="20"/>
      <c r="H51" s="27">
        <f>Tabella3[[#This Row],[PESO Comunicazioni 
'[%']]]*Tabella3[[#This Row],[Copertura 
'[No = 0 ; SI = 1']]]</f>
        <v>0</v>
      </c>
    </row>
    <row r="52" spans="1:8" x14ac:dyDescent="0.3">
      <c r="A52" s="8" t="s">
        <v>1139</v>
      </c>
      <c r="B52" s="25" t="s">
        <v>5</v>
      </c>
      <c r="C52" s="8" t="s">
        <v>1034</v>
      </c>
      <c r="D52" s="8" t="s">
        <v>1134</v>
      </c>
      <c r="E52" s="26">
        <v>346.58831032824787</v>
      </c>
      <c r="F52" s="27">
        <f>Tabella3[[#This Row],[Comunicazioni
'[N']]]/571621</f>
        <v>6.063253630084407E-4</v>
      </c>
      <c r="G52" s="20"/>
      <c r="H52" s="27">
        <f>Tabella3[[#This Row],[PESO Comunicazioni 
'[%']]]*Tabella3[[#This Row],[Copertura 
'[No = 0 ; SI = 1']]]</f>
        <v>0</v>
      </c>
    </row>
    <row r="53" spans="1:8" x14ac:dyDescent="0.3">
      <c r="A53" s="8" t="s">
        <v>1138</v>
      </c>
      <c r="B53" s="25" t="s">
        <v>5</v>
      </c>
      <c r="C53" s="8" t="s">
        <v>1034</v>
      </c>
      <c r="D53" s="8" t="s">
        <v>1134</v>
      </c>
      <c r="E53" s="26">
        <v>110.13275255280705</v>
      </c>
      <c r="F53" s="27">
        <f>Tabella3[[#This Row],[Comunicazioni
'[N']]]/571621</f>
        <v>1.926674362082692E-4</v>
      </c>
      <c r="G53" s="20"/>
      <c r="H53" s="27">
        <f>Tabella3[[#This Row],[PESO Comunicazioni 
'[%']]]*Tabella3[[#This Row],[Copertura 
'[No = 0 ; SI = 1']]]</f>
        <v>0</v>
      </c>
    </row>
    <row r="54" spans="1:8" x14ac:dyDescent="0.3">
      <c r="A54" s="8" t="s">
        <v>1137</v>
      </c>
      <c r="B54" s="25" t="s">
        <v>5</v>
      </c>
      <c r="C54" s="8" t="s">
        <v>1034</v>
      </c>
      <c r="D54" s="8" t="s">
        <v>1134</v>
      </c>
      <c r="E54" s="26">
        <v>31.502269039845963</v>
      </c>
      <c r="F54" s="27">
        <f>Tabella3[[#This Row],[Comunicazioni
'[N']]]/571621</f>
        <v>5.5110412388358656E-5</v>
      </c>
      <c r="G54" s="20"/>
      <c r="H54" s="27">
        <f>Tabella3[[#This Row],[PESO Comunicazioni 
'[%']]]*Tabella3[[#This Row],[Copertura 
'[No = 0 ; SI = 1']]]</f>
        <v>0</v>
      </c>
    </row>
    <row r="55" spans="1:8" x14ac:dyDescent="0.3">
      <c r="A55" s="8" t="s">
        <v>1136</v>
      </c>
      <c r="B55" s="25" t="s">
        <v>5</v>
      </c>
      <c r="C55" s="8" t="s">
        <v>1034</v>
      </c>
      <c r="D55" s="8" t="s">
        <v>1134</v>
      </c>
      <c r="E55" s="26">
        <v>23.564107236557561</v>
      </c>
      <c r="F55" s="27">
        <f>Tabella3[[#This Row],[Comunicazioni
'[N']]]/571621</f>
        <v>4.1223305715775945E-5</v>
      </c>
      <c r="G55" s="20"/>
      <c r="H55" s="27">
        <f>Tabella3[[#This Row],[PESO Comunicazioni 
'[%']]]*Tabella3[[#This Row],[Copertura 
'[No = 0 ; SI = 1']]]</f>
        <v>0</v>
      </c>
    </row>
    <row r="56" spans="1:8" x14ac:dyDescent="0.3">
      <c r="A56" s="8" t="s">
        <v>1135</v>
      </c>
      <c r="B56" s="25" t="s">
        <v>5</v>
      </c>
      <c r="C56" s="8" t="s">
        <v>1034</v>
      </c>
      <c r="D56" s="8" t="s">
        <v>1134</v>
      </c>
      <c r="E56" s="26">
        <v>63.129727166345759</v>
      </c>
      <c r="F56" s="27">
        <f>Tabella3[[#This Row],[Comunicazioni
'[N']]]/571621</f>
        <v>1.1043983192770342E-4</v>
      </c>
      <c r="G56" s="20"/>
      <c r="H56" s="27">
        <f>Tabella3[[#This Row],[PESO Comunicazioni 
'[%']]]*Tabella3[[#This Row],[Copertura 
'[No = 0 ; SI = 1']]]</f>
        <v>0</v>
      </c>
    </row>
    <row r="57" spans="1:8" x14ac:dyDescent="0.3">
      <c r="A57" s="8" t="s">
        <v>1133</v>
      </c>
      <c r="B57" s="25" t="s">
        <v>5</v>
      </c>
      <c r="C57" s="8" t="s">
        <v>1034</v>
      </c>
      <c r="D57" s="8" t="s">
        <v>1134</v>
      </c>
      <c r="E57" s="26">
        <v>38.877836299807456</v>
      </c>
      <c r="F57" s="27">
        <f>Tabella3[[#This Row],[Comunicazioni
'[N']]]/571621</f>
        <v>6.8013310042506236E-5</v>
      </c>
      <c r="G57" s="20"/>
      <c r="H57" s="27">
        <f>Tabella3[[#This Row],[PESO Comunicazioni 
'[%']]]*Tabella3[[#This Row],[Copertura 
'[No = 0 ; SI = 1']]]</f>
        <v>0</v>
      </c>
    </row>
    <row r="58" spans="1:8" x14ac:dyDescent="0.3">
      <c r="A58" s="8" t="s">
        <v>1131</v>
      </c>
      <c r="B58" s="25" t="s">
        <v>5</v>
      </c>
      <c r="C58" s="8" t="s">
        <v>1034</v>
      </c>
      <c r="D58" s="8" t="s">
        <v>1098</v>
      </c>
      <c r="E58" s="26">
        <v>2308.3142757404839</v>
      </c>
      <c r="F58" s="27">
        <f>Tabella3[[#This Row],[Comunicazioni
'[N']]]/571621</f>
        <v>4.0381901220222557E-3</v>
      </c>
      <c r="G58" s="20"/>
      <c r="H58" s="27">
        <f>Tabella3[[#This Row],[PESO Comunicazioni 
'[%']]]*Tabella3[[#This Row],[Copertura 
'[No = 0 ; SI = 1']]]</f>
        <v>0</v>
      </c>
    </row>
    <row r="59" spans="1:8" x14ac:dyDescent="0.3">
      <c r="A59" s="8" t="s">
        <v>1130</v>
      </c>
      <c r="B59" s="25" t="s">
        <v>5</v>
      </c>
      <c r="C59" s="8" t="s">
        <v>1034</v>
      </c>
      <c r="D59" s="8" t="s">
        <v>1098</v>
      </c>
      <c r="E59" s="26">
        <v>153.94875065590293</v>
      </c>
      <c r="F59" s="27">
        <f>Tabella3[[#This Row],[Comunicazioni
'[N']]]/571621</f>
        <v>2.6931962026570562E-4</v>
      </c>
      <c r="G59" s="20"/>
      <c r="H59" s="27">
        <f>Tabella3[[#This Row],[PESO Comunicazioni 
'[%']]]*Tabella3[[#This Row],[Copertura 
'[No = 0 ; SI = 1']]]</f>
        <v>0</v>
      </c>
    </row>
    <row r="60" spans="1:8" x14ac:dyDescent="0.3">
      <c r="A60" s="8" t="s">
        <v>1129</v>
      </c>
      <c r="B60" s="25" t="s">
        <v>5</v>
      </c>
      <c r="C60" s="8" t="s">
        <v>1034</v>
      </c>
      <c r="D60" s="8" t="s">
        <v>1098</v>
      </c>
      <c r="E60" s="26">
        <v>231.95480142882548</v>
      </c>
      <c r="F60" s="27">
        <f>Tabella3[[#This Row],[Comunicazioni
'[N']]]/571621</f>
        <v>4.0578425465269028E-4</v>
      </c>
      <c r="G60" s="20"/>
      <c r="H60" s="27">
        <f>Tabella3[[#This Row],[PESO Comunicazioni 
'[%']]]*Tabella3[[#This Row],[Copertura 
'[No = 0 ; SI = 1']]]</f>
        <v>0</v>
      </c>
    </row>
    <row r="61" spans="1:8" x14ac:dyDescent="0.3">
      <c r="A61" s="8" t="s">
        <v>1128</v>
      </c>
      <c r="B61" s="25" t="s">
        <v>5</v>
      </c>
      <c r="C61" s="8" t="s">
        <v>1034</v>
      </c>
      <c r="D61" s="8" t="s">
        <v>1098</v>
      </c>
      <c r="E61" s="26">
        <v>1688.6896607747008</v>
      </c>
      <c r="F61" s="27">
        <f>Tabella3[[#This Row],[Comunicazioni
'[N']]]/571621</f>
        <v>2.9542120754393222E-3</v>
      </c>
      <c r="G61" s="20"/>
      <c r="H61" s="27">
        <f>Tabella3[[#This Row],[PESO Comunicazioni 
'[%']]]*Tabella3[[#This Row],[Copertura 
'[No = 0 ; SI = 1']]]</f>
        <v>0</v>
      </c>
    </row>
    <row r="62" spans="1:8" x14ac:dyDescent="0.3">
      <c r="A62" s="8" t="s">
        <v>1127</v>
      </c>
      <c r="B62" s="25" t="s">
        <v>5</v>
      </c>
      <c r="C62" s="8" t="s">
        <v>1034</v>
      </c>
      <c r="D62" s="8" t="s">
        <v>1098</v>
      </c>
      <c r="E62" s="26">
        <v>64.692321709672683</v>
      </c>
      <c r="F62" s="27">
        <f>Tabella3[[#This Row],[Comunicazioni
'[N']]]/571621</f>
        <v>1.1317345183202276E-4</v>
      </c>
      <c r="G62" s="20"/>
      <c r="H62" s="27">
        <f>Tabella3[[#This Row],[PESO Comunicazioni 
'[%']]]*Tabella3[[#This Row],[Copertura 
'[No = 0 ; SI = 1']]]</f>
        <v>0</v>
      </c>
    </row>
    <row r="63" spans="1:8" x14ac:dyDescent="0.3">
      <c r="A63" s="8" t="s">
        <v>1126</v>
      </c>
      <c r="B63" s="25" t="s">
        <v>5</v>
      </c>
      <c r="C63" s="8" t="s">
        <v>1034</v>
      </c>
      <c r="D63" s="8" t="s">
        <v>1098</v>
      </c>
      <c r="E63" s="26">
        <v>71.254916252999593</v>
      </c>
      <c r="F63" s="27">
        <f>Tabella3[[#This Row],[Comunicazioni
'[N']]]/571621</f>
        <v>1.2465412616576295E-4</v>
      </c>
      <c r="G63" s="20"/>
      <c r="H63" s="27">
        <f>Tabella3[[#This Row],[PESO Comunicazioni 
'[%']]]*Tabella3[[#This Row],[Copertura 
'[No = 0 ; SI = 1']]]</f>
        <v>0</v>
      </c>
    </row>
    <row r="64" spans="1:8" x14ac:dyDescent="0.3">
      <c r="A64" s="8" t="s">
        <v>1125</v>
      </c>
      <c r="B64" s="25" t="s">
        <v>5</v>
      </c>
      <c r="C64" s="8" t="s">
        <v>1034</v>
      </c>
      <c r="D64" s="8" t="s">
        <v>1098</v>
      </c>
      <c r="E64" s="26">
        <v>76.129727166345759</v>
      </c>
      <c r="F64" s="27">
        <f>Tabella3[[#This Row],[Comunicazioni
'[N']]]/571621</f>
        <v>1.3318217344419775E-4</v>
      </c>
      <c r="G64" s="20"/>
      <c r="H64" s="27">
        <f>Tabella3[[#This Row],[PESO Comunicazioni 
'[%']]]*Tabella3[[#This Row],[Copertura 
'[No = 0 ; SI = 1']]]</f>
        <v>0</v>
      </c>
    </row>
    <row r="65" spans="1:8" x14ac:dyDescent="0.3">
      <c r="A65" s="8" t="s">
        <v>1124</v>
      </c>
      <c r="B65" s="25" t="s">
        <v>5</v>
      </c>
      <c r="C65" s="8" t="s">
        <v>1034</v>
      </c>
      <c r="D65" s="8" t="s">
        <v>1098</v>
      </c>
      <c r="E65" s="26">
        <v>57.879348993038093</v>
      </c>
      <c r="F65" s="27">
        <f>Tabella3[[#This Row],[Comunicazioni
'[N']]]/571621</f>
        <v>1.0125476319631031E-4</v>
      </c>
      <c r="G65" s="20"/>
      <c r="H65" s="27">
        <f>Tabella3[[#This Row],[PESO Comunicazioni 
'[%']]]*Tabella3[[#This Row],[Copertura 
'[No = 0 ; SI = 1']]]</f>
        <v>0</v>
      </c>
    </row>
    <row r="66" spans="1:8" x14ac:dyDescent="0.3">
      <c r="A66" s="8" t="s">
        <v>1123</v>
      </c>
      <c r="B66" s="25" t="s">
        <v>5</v>
      </c>
      <c r="C66" s="8" t="s">
        <v>1034</v>
      </c>
      <c r="D66" s="8" t="s">
        <v>1098</v>
      </c>
      <c r="E66" s="26">
        <v>208.26701779884473</v>
      </c>
      <c r="F66" s="27">
        <f>Tabella3[[#This Row],[Comunicazioni
'[N']]]/571621</f>
        <v>3.6434458810793291E-4</v>
      </c>
      <c r="G66" s="20"/>
      <c r="H66" s="27">
        <f>Tabella3[[#This Row],[PESO Comunicazioni 
'[%']]]*Tabella3[[#This Row],[Copertura 
'[No = 0 ; SI = 1']]]</f>
        <v>0</v>
      </c>
    </row>
    <row r="67" spans="1:8" x14ac:dyDescent="0.3">
      <c r="A67" s="8" t="s">
        <v>1122</v>
      </c>
      <c r="B67" s="25" t="s">
        <v>5</v>
      </c>
      <c r="C67" s="8" t="s">
        <v>1034</v>
      </c>
      <c r="D67" s="8" t="s">
        <v>1098</v>
      </c>
      <c r="E67" s="26">
        <v>35.06486358317288</v>
      </c>
      <c r="F67" s="27">
        <f>Tabella3[[#This Row],[Comunicazioni
'[N']]]/571621</f>
        <v>6.1342854064446332E-5</v>
      </c>
      <c r="G67" s="20"/>
      <c r="H67" s="27">
        <f>Tabella3[[#This Row],[PESO Comunicazioni 
'[%']]]*Tabella3[[#This Row],[Copertura 
'[No = 0 ; SI = 1']]]</f>
        <v>0</v>
      </c>
    </row>
    <row r="68" spans="1:8" x14ac:dyDescent="0.3">
      <c r="A68" s="8" t="s">
        <v>1121</v>
      </c>
      <c r="B68" s="25" t="s">
        <v>5</v>
      </c>
      <c r="C68" s="8" t="s">
        <v>1034</v>
      </c>
      <c r="D68" s="8" t="s">
        <v>1098</v>
      </c>
      <c r="E68" s="26">
        <v>481.85079004740066</v>
      </c>
      <c r="F68" s="27">
        <f>Tabella3[[#This Row],[Comunicazioni
'[N']]]/571621</f>
        <v>8.4295501748081448E-4</v>
      </c>
      <c r="G68" s="20"/>
      <c r="H68" s="27">
        <f>Tabella3[[#This Row],[PESO Comunicazioni 
'[%']]]*Tabella3[[#This Row],[Copertura 
'[No = 0 ; SI = 1']]]</f>
        <v>0</v>
      </c>
    </row>
    <row r="69" spans="1:8" x14ac:dyDescent="0.3">
      <c r="A69" s="8" t="s">
        <v>1120</v>
      </c>
      <c r="B69" s="25" t="s">
        <v>5</v>
      </c>
      <c r="C69" s="8" t="s">
        <v>1034</v>
      </c>
      <c r="D69" s="8" t="s">
        <v>1098</v>
      </c>
      <c r="E69" s="26">
        <v>486.22635730736215</v>
      </c>
      <c r="F69" s="27">
        <f>Tabella3[[#This Row],[Comunicazioni
'[N']]]/571621</f>
        <v>8.5060968247730948E-4</v>
      </c>
      <c r="G69" s="20"/>
      <c r="H69" s="27">
        <f>Tabella3[[#This Row],[PESO Comunicazioni 
'[%']]]*Tabella3[[#This Row],[Copertura 
'[No = 0 ; SI = 1']]]</f>
        <v>0</v>
      </c>
    </row>
    <row r="70" spans="1:8" x14ac:dyDescent="0.3">
      <c r="A70" s="8" t="s">
        <v>1119</v>
      </c>
      <c r="B70" s="25" t="s">
        <v>5</v>
      </c>
      <c r="C70" s="8" t="s">
        <v>1034</v>
      </c>
      <c r="D70" s="8" t="s">
        <v>1098</v>
      </c>
      <c r="E70" s="26">
        <v>286.77231222515195</v>
      </c>
      <c r="F70" s="27">
        <f>Tabella3[[#This Row],[Comunicazioni
'[N']]]/571621</f>
        <v>5.0168260477685732E-4</v>
      </c>
      <c r="G70" s="20"/>
      <c r="H70" s="27">
        <f>Tabella3[[#This Row],[PESO Comunicazioni 
'[%']]]*Tabella3[[#This Row],[Copertura 
'[No = 0 ; SI = 1']]]</f>
        <v>0</v>
      </c>
    </row>
    <row r="71" spans="1:8" x14ac:dyDescent="0.3">
      <c r="A71" s="8" t="s">
        <v>1118</v>
      </c>
      <c r="B71" s="25" t="s">
        <v>5</v>
      </c>
      <c r="C71" s="8" t="s">
        <v>1034</v>
      </c>
      <c r="D71" s="8" t="s">
        <v>1098</v>
      </c>
      <c r="E71" s="26">
        <v>104.88237437949938</v>
      </c>
      <c r="F71" s="27">
        <f>Tabella3[[#This Row],[Comunicazioni
'[N']]]/571621</f>
        <v>1.8348236747687608E-4</v>
      </c>
      <c r="G71" s="20"/>
      <c r="H71" s="27">
        <f>Tabella3[[#This Row],[PESO Comunicazioni 
'[%']]]*Tabella3[[#This Row],[Copertura 
'[No = 0 ; SI = 1']]]</f>
        <v>0</v>
      </c>
    </row>
    <row r="72" spans="1:8" x14ac:dyDescent="0.3">
      <c r="A72" s="8" t="s">
        <v>1117</v>
      </c>
      <c r="B72" s="25" t="s">
        <v>5</v>
      </c>
      <c r="C72" s="8" t="s">
        <v>1034</v>
      </c>
      <c r="D72" s="8" t="s">
        <v>1098</v>
      </c>
      <c r="E72" s="26">
        <v>241.70744864197911</v>
      </c>
      <c r="F72" s="27">
        <f>Tabella3[[#This Row],[Comunicazioni
'[N']]]/571621</f>
        <v>4.2284564185356924E-4</v>
      </c>
      <c r="G72" s="20"/>
      <c r="H72" s="27">
        <f>Tabella3[[#This Row],[PESO Comunicazioni 
'[%']]]*Tabella3[[#This Row],[Copertura 
'[No = 0 ; SI = 1']]]</f>
        <v>0</v>
      </c>
    </row>
    <row r="73" spans="1:8" x14ac:dyDescent="0.3">
      <c r="A73" s="8" t="s">
        <v>1116</v>
      </c>
      <c r="B73" s="25" t="s">
        <v>5</v>
      </c>
      <c r="C73" s="8" t="s">
        <v>1034</v>
      </c>
      <c r="D73" s="8" t="s">
        <v>1098</v>
      </c>
      <c r="E73" s="26">
        <v>1829.157320095987</v>
      </c>
      <c r="F73" s="27">
        <f>Tabella3[[#This Row],[Comunicazioni
'[N']]]/571621</f>
        <v>3.1999477277706505E-3</v>
      </c>
      <c r="G73" s="20"/>
      <c r="H73" s="27">
        <f>Tabella3[[#This Row],[PESO Comunicazioni 
'[%']]]*Tabella3[[#This Row],[Copertura 
'[No = 0 ; SI = 1']]]</f>
        <v>0</v>
      </c>
    </row>
    <row r="74" spans="1:8" x14ac:dyDescent="0.3">
      <c r="A74" s="8" t="s">
        <v>1115</v>
      </c>
      <c r="B74" s="25" t="s">
        <v>5</v>
      </c>
      <c r="C74" s="8" t="s">
        <v>1034</v>
      </c>
      <c r="D74" s="8" t="s">
        <v>1098</v>
      </c>
      <c r="E74" s="26">
        <v>70.441943536365017</v>
      </c>
      <c r="F74" s="27">
        <f>Tabella3[[#This Row],[Comunicazioni
'[N']]]/571621</f>
        <v>1.2323190284535559E-4</v>
      </c>
      <c r="G74" s="20"/>
      <c r="H74" s="27">
        <f>Tabella3[[#This Row],[PESO Comunicazioni 
'[%']]]*Tabella3[[#This Row],[Copertura 
'[No = 0 ; SI = 1']]]</f>
        <v>0</v>
      </c>
    </row>
    <row r="75" spans="1:8" x14ac:dyDescent="0.3">
      <c r="A75" s="8" t="s">
        <v>1114</v>
      </c>
      <c r="B75" s="25" t="s">
        <v>5</v>
      </c>
      <c r="C75" s="8" t="s">
        <v>1034</v>
      </c>
      <c r="D75" s="8" t="s">
        <v>1098</v>
      </c>
      <c r="E75" s="26">
        <v>206.51739597215237</v>
      </c>
      <c r="F75" s="27">
        <f>Tabella3[[#This Row],[Comunicazioni
'[N']]]/571621</f>
        <v>3.6128378063813676E-4</v>
      </c>
      <c r="G75" s="20"/>
      <c r="H75" s="27">
        <f>Tabella3[[#This Row],[PESO Comunicazioni 
'[%']]]*Tabella3[[#This Row],[Copertura 
'[No = 0 ; SI = 1']]]</f>
        <v>0</v>
      </c>
    </row>
    <row r="76" spans="1:8" x14ac:dyDescent="0.3">
      <c r="A76" s="8" t="s">
        <v>1113</v>
      </c>
      <c r="B76" s="25" t="s">
        <v>5</v>
      </c>
      <c r="C76" s="8" t="s">
        <v>1034</v>
      </c>
      <c r="D76" s="8" t="s">
        <v>1098</v>
      </c>
      <c r="E76" s="26">
        <v>41.440430843134372</v>
      </c>
      <c r="F76" s="27">
        <f>Tabella3[[#This Row],[Comunicazioni
'[N']]]/571621</f>
        <v>7.249634083270973E-5</v>
      </c>
      <c r="G76" s="20"/>
      <c r="H76" s="27">
        <f>Tabella3[[#This Row],[PESO Comunicazioni 
'[%']]]*Tabella3[[#This Row],[Copertura 
'[No = 0 ; SI = 1']]]</f>
        <v>0</v>
      </c>
    </row>
    <row r="77" spans="1:8" x14ac:dyDescent="0.3">
      <c r="A77" s="8" t="s">
        <v>1112</v>
      </c>
      <c r="B77" s="25" t="s">
        <v>5</v>
      </c>
      <c r="C77" s="8" t="s">
        <v>1034</v>
      </c>
      <c r="D77" s="8" t="s">
        <v>1098</v>
      </c>
      <c r="E77" s="26">
        <v>537.72862634720809</v>
      </c>
      <c r="F77" s="27">
        <f>Tabella3[[#This Row],[Comunicazioni
'[N']]]/571621</f>
        <v>9.4070831258335173E-4</v>
      </c>
      <c r="G77" s="20"/>
      <c r="H77" s="27">
        <f>Tabella3[[#This Row],[PESO Comunicazioni 
'[%']]]*Tabella3[[#This Row],[Copertura 
'[No = 0 ; SI = 1']]]</f>
        <v>0</v>
      </c>
    </row>
    <row r="78" spans="1:8" x14ac:dyDescent="0.3">
      <c r="A78" s="8" t="s">
        <v>1111</v>
      </c>
      <c r="B78" s="25" t="s">
        <v>5</v>
      </c>
      <c r="C78" s="8" t="s">
        <v>1034</v>
      </c>
      <c r="D78" s="8" t="s">
        <v>1098</v>
      </c>
      <c r="E78" s="26">
        <v>1389.1783155754711</v>
      </c>
      <c r="F78" s="27">
        <f>Tabella3[[#This Row],[Comunicazioni
'[N']]]/571621</f>
        <v>2.4302436677019756E-3</v>
      </c>
      <c r="G78" s="20"/>
      <c r="H78" s="27">
        <f>Tabella3[[#This Row],[PESO Comunicazioni 
'[%']]]*Tabella3[[#This Row],[Copertura 
'[No = 0 ; SI = 1']]]</f>
        <v>0</v>
      </c>
    </row>
    <row r="79" spans="1:8" x14ac:dyDescent="0.3">
      <c r="A79" s="8" t="s">
        <v>1110</v>
      </c>
      <c r="B79" s="25" t="s">
        <v>5</v>
      </c>
      <c r="C79" s="8" t="s">
        <v>1034</v>
      </c>
      <c r="D79" s="8" t="s">
        <v>1098</v>
      </c>
      <c r="E79" s="26">
        <v>1888.096994592506</v>
      </c>
      <c r="F79" s="27">
        <f>Tabella3[[#This Row],[Comunicazioni
'[N']]]/571621</f>
        <v>3.3030574359453309E-3</v>
      </c>
      <c r="G79" s="20"/>
      <c r="H79" s="27">
        <f>Tabella3[[#This Row],[PESO Comunicazioni 
'[%']]]*Tabella3[[#This Row],[Copertura 
'[No = 0 ; SI = 1']]]</f>
        <v>0</v>
      </c>
    </row>
    <row r="80" spans="1:8" x14ac:dyDescent="0.3">
      <c r="A80" s="8" t="s">
        <v>1109</v>
      </c>
      <c r="B80" s="25" t="s">
        <v>5</v>
      </c>
      <c r="C80" s="8" t="s">
        <v>1034</v>
      </c>
      <c r="D80" s="8" t="s">
        <v>1098</v>
      </c>
      <c r="E80" s="26">
        <v>394.90506477795907</v>
      </c>
      <c r="F80" s="27">
        <f>Tabella3[[#This Row],[Comunicazioni
'[N']]]/571621</f>
        <v>6.9085121921335832E-4</v>
      </c>
      <c r="G80" s="20"/>
      <c r="H80" s="27">
        <f>Tabella3[[#This Row],[PESO Comunicazioni 
'[%']]]*Tabella3[[#This Row],[Copertura 
'[No = 0 ; SI = 1']]]</f>
        <v>0</v>
      </c>
    </row>
    <row r="81" spans="1:8" x14ac:dyDescent="0.3">
      <c r="A81" s="8" t="s">
        <v>1108</v>
      </c>
      <c r="B81" s="25" t="s">
        <v>5</v>
      </c>
      <c r="C81" s="8" t="s">
        <v>1034</v>
      </c>
      <c r="D81" s="8" t="s">
        <v>1098</v>
      </c>
      <c r="E81" s="26">
        <v>267.08150320870993</v>
      </c>
      <c r="F81" s="27">
        <f>Tabella3[[#This Row],[Comunicazioni
'[N']]]/571621</f>
        <v>4.6723528913162731E-4</v>
      </c>
      <c r="G81" s="20"/>
      <c r="H81" s="27">
        <f>Tabella3[[#This Row],[PESO Comunicazioni 
'[%']]]*Tabella3[[#This Row],[Copertura 
'[No = 0 ; SI = 1']]]</f>
        <v>0</v>
      </c>
    </row>
    <row r="82" spans="1:8" x14ac:dyDescent="0.3">
      <c r="A82" s="8" t="s">
        <v>1107</v>
      </c>
      <c r="B82" s="25" t="s">
        <v>5</v>
      </c>
      <c r="C82" s="8" t="s">
        <v>1034</v>
      </c>
      <c r="D82" s="8" t="s">
        <v>1098</v>
      </c>
      <c r="E82" s="26">
        <v>1457.6187464186055</v>
      </c>
      <c r="F82" s="27">
        <f>Tabella3[[#This Row],[Comunicazioni
'[N']]]/571621</f>
        <v>2.5499741024535582E-3</v>
      </c>
      <c r="G82" s="20"/>
      <c r="H82" s="27">
        <f>Tabella3[[#This Row],[PESO Comunicazioni 
'[%']]]*Tabella3[[#This Row],[Copertura 
'[No = 0 ; SI = 1']]]</f>
        <v>0</v>
      </c>
    </row>
    <row r="83" spans="1:8" x14ac:dyDescent="0.3">
      <c r="A83" s="8" t="s">
        <v>1106</v>
      </c>
      <c r="B83" s="25" t="s">
        <v>5</v>
      </c>
      <c r="C83" s="8" t="s">
        <v>1034</v>
      </c>
      <c r="D83" s="8" t="s">
        <v>1098</v>
      </c>
      <c r="E83" s="26">
        <v>82.69383440290332</v>
      </c>
      <c r="F83" s="27">
        <f>Tabella3[[#This Row],[Comunicazioni
'[N']]]/571621</f>
        <v>1.4466549409994267E-4</v>
      </c>
      <c r="G83" s="20"/>
      <c r="H83" s="27">
        <f>Tabella3[[#This Row],[PESO Comunicazioni 
'[%']]]*Tabella3[[#This Row],[Copertura 
'[No = 0 ; SI = 1']]]</f>
        <v>0</v>
      </c>
    </row>
    <row r="84" spans="1:8" x14ac:dyDescent="0.3">
      <c r="A84" s="8" t="s">
        <v>1105</v>
      </c>
      <c r="B84" s="25" t="s">
        <v>5</v>
      </c>
      <c r="C84" s="8" t="s">
        <v>1034</v>
      </c>
      <c r="D84" s="8" t="s">
        <v>1098</v>
      </c>
      <c r="E84" s="26">
        <v>23.564107236557561</v>
      </c>
      <c r="F84" s="27">
        <f>Tabella3[[#This Row],[Comunicazioni
'[N']]]/571621</f>
        <v>4.1223305715775945E-5</v>
      </c>
      <c r="G84" s="20"/>
      <c r="H84" s="27">
        <f>Tabella3[[#This Row],[PESO Comunicazioni 
'[%']]]*Tabella3[[#This Row],[Copertura 
'[No = 0 ; SI = 1']]]</f>
        <v>0</v>
      </c>
    </row>
    <row r="85" spans="1:8" x14ac:dyDescent="0.3">
      <c r="A85" s="8" t="s">
        <v>1104</v>
      </c>
      <c r="B85" s="25" t="s">
        <v>5</v>
      </c>
      <c r="C85" s="8" t="s">
        <v>1034</v>
      </c>
      <c r="D85" s="8" t="s">
        <v>1098</v>
      </c>
      <c r="E85" s="26">
        <v>91.819023489557139</v>
      </c>
      <c r="F85" s="27">
        <f>Tabella3[[#This Row],[Comunicazioni
'[N']]]/571621</f>
        <v>1.6062919922388635E-4</v>
      </c>
      <c r="G85" s="20"/>
      <c r="H85" s="27">
        <f>Tabella3[[#This Row],[PESO Comunicazioni 
'[%']]]*Tabella3[[#This Row],[Copertura 
'[No = 0 ; SI = 1']]]</f>
        <v>0</v>
      </c>
    </row>
    <row r="86" spans="1:8" x14ac:dyDescent="0.3">
      <c r="A86" s="8" t="s">
        <v>1103</v>
      </c>
      <c r="B86" s="25" t="s">
        <v>5</v>
      </c>
      <c r="C86" s="8" t="s">
        <v>1034</v>
      </c>
      <c r="D86" s="8" t="s">
        <v>1098</v>
      </c>
      <c r="E86" s="26">
        <v>392.84473927447812</v>
      </c>
      <c r="F86" s="27">
        <f>Tabella3[[#This Row],[Comunicazioni
'[N']]]/571621</f>
        <v>6.8724686334910388E-4</v>
      </c>
      <c r="G86" s="20"/>
      <c r="H86" s="27">
        <f>Tabella3[[#This Row],[PESO Comunicazioni 
'[%']]]*Tabella3[[#This Row],[Copertura 
'[No = 0 ; SI = 1']]]</f>
        <v>0</v>
      </c>
    </row>
    <row r="87" spans="1:8" x14ac:dyDescent="0.3">
      <c r="A87" s="8" t="s">
        <v>1102</v>
      </c>
      <c r="B87" s="25" t="s">
        <v>5</v>
      </c>
      <c r="C87" s="8" t="s">
        <v>1034</v>
      </c>
      <c r="D87" s="8" t="s">
        <v>1098</v>
      </c>
      <c r="E87" s="26">
        <v>41.565619929788198</v>
      </c>
      <c r="F87" s="27">
        <f>Tabella3[[#This Row],[Comunicazioni
'[N']]]/571621</f>
        <v>7.2715347983695838E-5</v>
      </c>
      <c r="G87" s="20"/>
      <c r="H87" s="27">
        <f>Tabella3[[#This Row],[PESO Comunicazioni 
'[%']]]*Tabella3[[#This Row],[Copertura 
'[No = 0 ; SI = 1']]]</f>
        <v>0</v>
      </c>
    </row>
    <row r="88" spans="1:8" x14ac:dyDescent="0.3">
      <c r="A88" s="8" t="s">
        <v>1101</v>
      </c>
      <c r="B88" s="25" t="s">
        <v>5</v>
      </c>
      <c r="C88" s="8" t="s">
        <v>1034</v>
      </c>
      <c r="D88" s="8" t="s">
        <v>1098</v>
      </c>
      <c r="E88" s="26">
        <v>122.75869798607619</v>
      </c>
      <c r="F88" s="27">
        <f>Tabella3[[#This Row],[Comunicazioni
'[N']]]/571621</f>
        <v>2.1475540259380987E-4</v>
      </c>
      <c r="G88" s="20"/>
      <c r="H88" s="27">
        <f>Tabella3[[#This Row],[PESO Comunicazioni 
'[%']]]*Tabella3[[#This Row],[Copertura 
'[No = 0 ; SI = 1']]]</f>
        <v>0</v>
      </c>
    </row>
    <row r="89" spans="1:8" x14ac:dyDescent="0.3">
      <c r="A89" s="8" t="s">
        <v>1100</v>
      </c>
      <c r="B89" s="25" t="s">
        <v>5</v>
      </c>
      <c r="C89" s="8" t="s">
        <v>1034</v>
      </c>
      <c r="D89" s="8" t="s">
        <v>1098</v>
      </c>
      <c r="E89" s="26">
        <v>99.3831307261147</v>
      </c>
      <c r="F89" s="27">
        <f>Tabella3[[#This Row],[Comunicazioni
'[N']]]/571621</f>
        <v>1.7386193076551545E-4</v>
      </c>
      <c r="G89" s="20"/>
      <c r="H89" s="27">
        <f>Tabella3[[#This Row],[PESO Comunicazioni 
'[%']]]*Tabella3[[#This Row],[Copertura 
'[No = 0 ; SI = 1']]]</f>
        <v>0</v>
      </c>
    </row>
    <row r="90" spans="1:8" x14ac:dyDescent="0.3">
      <c r="A90" s="8" t="s">
        <v>1099</v>
      </c>
      <c r="B90" s="25" t="s">
        <v>5</v>
      </c>
      <c r="C90" s="8" t="s">
        <v>1034</v>
      </c>
      <c r="D90" s="8" t="s">
        <v>1098</v>
      </c>
      <c r="E90" s="26">
        <v>199.82809964894102</v>
      </c>
      <c r="F90" s="27">
        <f>Tabella3[[#This Row],[Comunicazioni
'[N']]]/571621</f>
        <v>3.4958145283140579E-4</v>
      </c>
      <c r="G90" s="20"/>
      <c r="H90" s="27">
        <f>Tabella3[[#This Row],[PESO Comunicazioni 
'[%']]]*Tabella3[[#This Row],[Copertura 
'[No = 0 ; SI = 1']]]</f>
        <v>0</v>
      </c>
    </row>
    <row r="91" spans="1:8" x14ac:dyDescent="0.3">
      <c r="A91" s="8" t="s">
        <v>1097</v>
      </c>
      <c r="B91" s="25" t="s">
        <v>5</v>
      </c>
      <c r="C91" s="8" t="s">
        <v>1034</v>
      </c>
      <c r="D91" s="8" t="s">
        <v>1098</v>
      </c>
      <c r="E91" s="26">
        <v>1986.9597039600069</v>
      </c>
      <c r="F91" s="27">
        <f>Tabella3[[#This Row],[Comunicazioni
'[N']]]/571621</f>
        <v>3.4760089359208409E-3</v>
      </c>
      <c r="G91" s="20"/>
      <c r="H91" s="27">
        <f>Tabella3[[#This Row],[PESO Comunicazioni 
'[%']]]*Tabella3[[#This Row],[Copertura 
'[No = 0 ; SI = 1']]]</f>
        <v>0</v>
      </c>
    </row>
    <row r="92" spans="1:8" x14ac:dyDescent="0.3">
      <c r="A92" s="8" t="s">
        <v>1087</v>
      </c>
      <c r="B92" s="25" t="s">
        <v>5</v>
      </c>
      <c r="C92" s="8" t="s">
        <v>1034</v>
      </c>
      <c r="D92" s="8" t="s">
        <v>1071</v>
      </c>
      <c r="E92" s="26">
        <v>183.33036868878696</v>
      </c>
      <c r="F92" s="27">
        <f>Tabella3[[#This Row],[Comunicazioni
'[N']]]/571621</f>
        <v>3.2072014269732388E-4</v>
      </c>
      <c r="G92" s="20"/>
      <c r="H92" s="27">
        <f>Tabella3[[#This Row],[PESO Comunicazioni 
'[%']]]*Tabella3[[#This Row],[Copertura 
'[No = 0 ; SI = 1']]]</f>
        <v>0</v>
      </c>
    </row>
    <row r="93" spans="1:8" x14ac:dyDescent="0.3">
      <c r="A93" s="8" t="s">
        <v>1086</v>
      </c>
      <c r="B93" s="25" t="s">
        <v>5</v>
      </c>
      <c r="C93" s="8" t="s">
        <v>1034</v>
      </c>
      <c r="D93" s="8" t="s">
        <v>1071</v>
      </c>
      <c r="E93" s="26">
        <v>114.82356156924908</v>
      </c>
      <c r="F93" s="27">
        <f>Tabella3[[#This Row],[Comunicazioni
'[N']]]/571621</f>
        <v>2.0087358856523655E-4</v>
      </c>
      <c r="G93" s="20"/>
      <c r="H93" s="27">
        <f>Tabella3[[#This Row],[PESO Comunicazioni 
'[%']]]*Tabella3[[#This Row],[Copertura 
'[No = 0 ; SI = 1']]]</f>
        <v>0</v>
      </c>
    </row>
    <row r="94" spans="1:8" x14ac:dyDescent="0.3">
      <c r="A94" s="8" t="s">
        <v>1085</v>
      </c>
      <c r="B94" s="25" t="s">
        <v>5</v>
      </c>
      <c r="C94" s="8" t="s">
        <v>1034</v>
      </c>
      <c r="D94" s="8" t="s">
        <v>1071</v>
      </c>
      <c r="E94" s="26">
        <v>219.89296323211389</v>
      </c>
      <c r="F94" s="27">
        <f>Tabella3[[#This Row],[Comunicazioni
'[N']]]/571621</f>
        <v>3.8468314360758945E-4</v>
      </c>
      <c r="G94" s="20"/>
      <c r="H94" s="27">
        <f>Tabella3[[#This Row],[PESO Comunicazioni 
'[%']]]*Tabella3[[#This Row],[Copertura 
'[No = 0 ; SI = 1']]]</f>
        <v>0</v>
      </c>
    </row>
    <row r="95" spans="1:8" x14ac:dyDescent="0.3">
      <c r="A95" s="8" t="s">
        <v>1084</v>
      </c>
      <c r="B95" s="25" t="s">
        <v>5</v>
      </c>
      <c r="C95" s="8" t="s">
        <v>1034</v>
      </c>
      <c r="D95" s="8" t="s">
        <v>1071</v>
      </c>
      <c r="E95" s="26">
        <v>321.02874117138219</v>
      </c>
      <c r="F95" s="27">
        <f>Tabella3[[#This Row],[Comunicazioni
'[N']]]/571621</f>
        <v>5.6161117448691033E-4</v>
      </c>
      <c r="G95" s="20"/>
      <c r="H95" s="27">
        <f>Tabella3[[#This Row],[PESO Comunicazioni 
'[%']]]*Tabella3[[#This Row],[Copertura 
'[No = 0 ; SI = 1']]]</f>
        <v>0</v>
      </c>
    </row>
    <row r="96" spans="1:8" x14ac:dyDescent="0.3">
      <c r="A96" s="8" t="s">
        <v>1083</v>
      </c>
      <c r="B96" s="25" t="s">
        <v>5</v>
      </c>
      <c r="C96" s="8" t="s">
        <v>1034</v>
      </c>
      <c r="D96" s="8" t="s">
        <v>1071</v>
      </c>
      <c r="E96" s="26">
        <v>28.251890866538304</v>
      </c>
      <c r="F96" s="27">
        <f>Tabella3[[#This Row],[Comunicazioni
'[N']]]/571621</f>
        <v>4.9424165428733903E-5</v>
      </c>
      <c r="G96" s="20"/>
      <c r="H96" s="27">
        <f>Tabella3[[#This Row],[PESO Comunicazioni 
'[%']]]*Tabella3[[#This Row],[Copertura 
'[No = 0 ; SI = 1']]]</f>
        <v>0</v>
      </c>
    </row>
    <row r="97" spans="1:8" x14ac:dyDescent="0.3">
      <c r="A97" s="8" t="s">
        <v>1082</v>
      </c>
      <c r="B97" s="25" t="s">
        <v>5</v>
      </c>
      <c r="C97" s="8" t="s">
        <v>1034</v>
      </c>
      <c r="D97" s="8" t="s">
        <v>1071</v>
      </c>
      <c r="E97" s="26">
        <v>330.71501210813233</v>
      </c>
      <c r="F97" s="27">
        <f>Tabella3[[#This Row],[Comunicazioni
'[N']]]/571621</f>
        <v>5.7855644230728458E-4</v>
      </c>
      <c r="G97" s="20"/>
      <c r="H97" s="27">
        <f>Tabella3[[#This Row],[PESO Comunicazioni 
'[%']]]*Tabella3[[#This Row],[Copertura 
'[No = 0 ; SI = 1']]]</f>
        <v>0</v>
      </c>
    </row>
    <row r="98" spans="1:8" x14ac:dyDescent="0.3">
      <c r="A98" s="8" t="s">
        <v>1081</v>
      </c>
      <c r="B98" s="25" t="s">
        <v>5</v>
      </c>
      <c r="C98" s="8" t="s">
        <v>1034</v>
      </c>
      <c r="D98" s="8" t="s">
        <v>1071</v>
      </c>
      <c r="E98" s="26">
        <v>83.944212576210987</v>
      </c>
      <c r="F98" s="27">
        <f>Tabella3[[#This Row],[Comunicazioni
'[N']]]/571621</f>
        <v>1.4685291928779906E-4</v>
      </c>
      <c r="G98" s="20"/>
      <c r="H98" s="27">
        <f>Tabella3[[#This Row],[PESO Comunicazioni 
'[%']]]*Tabella3[[#This Row],[Copertura 
'[No = 0 ; SI = 1']]]</f>
        <v>0</v>
      </c>
    </row>
    <row r="99" spans="1:8" x14ac:dyDescent="0.3">
      <c r="A99" s="8" t="s">
        <v>1080</v>
      </c>
      <c r="B99" s="25" t="s">
        <v>5</v>
      </c>
      <c r="C99" s="8" t="s">
        <v>1034</v>
      </c>
      <c r="D99" s="8" t="s">
        <v>1071</v>
      </c>
      <c r="E99" s="26">
        <v>98.19610344274929</v>
      </c>
      <c r="F99" s="27">
        <f>Tabella3[[#This Row],[Comunicazioni
'[N']]]/571621</f>
        <v>1.7178533231415448E-4</v>
      </c>
      <c r="G99" s="20"/>
      <c r="H99" s="27">
        <f>Tabella3[[#This Row],[PESO Comunicazioni 
'[%']]]*Tabella3[[#This Row],[Copertura 
'[No = 0 ; SI = 1']]]</f>
        <v>0</v>
      </c>
    </row>
    <row r="100" spans="1:8" x14ac:dyDescent="0.3">
      <c r="A100" s="8" t="s">
        <v>1079</v>
      </c>
      <c r="B100" s="25" t="s">
        <v>5</v>
      </c>
      <c r="C100" s="8" t="s">
        <v>1034</v>
      </c>
      <c r="D100" s="8" t="s">
        <v>1071</v>
      </c>
      <c r="E100" s="26">
        <v>1034.3939018044739</v>
      </c>
      <c r="F100" s="27">
        <f>Tabella3[[#This Row],[Comunicazioni
'[N']]]/571621</f>
        <v>1.8095799521089565E-3</v>
      </c>
      <c r="G100" s="20"/>
      <c r="H100" s="27">
        <f>Tabella3[[#This Row],[PESO Comunicazioni 
'[%']]]*Tabella3[[#This Row],[Copertura 
'[No = 0 ; SI = 1']]]</f>
        <v>0</v>
      </c>
    </row>
    <row r="101" spans="1:8" x14ac:dyDescent="0.3">
      <c r="A101" s="8" t="s">
        <v>1078</v>
      </c>
      <c r="B101" s="25" t="s">
        <v>5</v>
      </c>
      <c r="C101" s="8" t="s">
        <v>1034</v>
      </c>
      <c r="D101" s="8" t="s">
        <v>1071</v>
      </c>
      <c r="E101" s="26">
        <v>465.91262824411228</v>
      </c>
      <c r="F101" s="27">
        <f>Tabella3[[#This Row],[Comunicazioni
'[N']]]/571621</f>
        <v>8.150726237211584E-4</v>
      </c>
      <c r="G101" s="20"/>
      <c r="H101" s="27">
        <f>Tabella3[[#This Row],[PESO Comunicazioni 
'[%']]]*Tabella3[[#This Row],[Copertura 
'[No = 0 ; SI = 1']]]</f>
        <v>0</v>
      </c>
    </row>
    <row r="102" spans="1:8" x14ac:dyDescent="0.3">
      <c r="A102" s="8" t="s">
        <v>1077</v>
      </c>
      <c r="B102" s="25" t="s">
        <v>5</v>
      </c>
      <c r="C102" s="8" t="s">
        <v>1034</v>
      </c>
      <c r="D102" s="8" t="s">
        <v>1071</v>
      </c>
      <c r="E102" s="26">
        <v>499.97749182728512</v>
      </c>
      <c r="F102" s="27">
        <f>Tabella3[[#This Row],[Comunicazioni
'[N']]]/571621</f>
        <v>8.7466606689972043E-4</v>
      </c>
      <c r="G102" s="20"/>
      <c r="H102" s="27">
        <f>Tabella3[[#This Row],[PESO Comunicazioni 
'[%']]]*Tabella3[[#This Row],[Copertura 
'[No = 0 ; SI = 1']]]</f>
        <v>0</v>
      </c>
    </row>
    <row r="103" spans="1:8" x14ac:dyDescent="0.3">
      <c r="A103" s="8" t="s">
        <v>1076</v>
      </c>
      <c r="B103" s="25" t="s">
        <v>5</v>
      </c>
      <c r="C103" s="8" t="s">
        <v>1034</v>
      </c>
      <c r="D103" s="8" t="s">
        <v>1071</v>
      </c>
      <c r="E103" s="26">
        <v>4633.9543820900635</v>
      </c>
      <c r="F103" s="27">
        <f>Tabella3[[#This Row],[Comunicazioni
'[N']]]/571621</f>
        <v>8.1066902407190486E-3</v>
      </c>
      <c r="G103" s="20"/>
      <c r="H103" s="27">
        <f>Tabella3[[#This Row],[PESO Comunicazioni 
'[%']]]*Tabella3[[#This Row],[Copertura 
'[No = 0 ; SI = 1']]]</f>
        <v>0</v>
      </c>
    </row>
    <row r="104" spans="1:8" x14ac:dyDescent="0.3">
      <c r="A104" s="8" t="s">
        <v>1075</v>
      </c>
      <c r="B104" s="25" t="s">
        <v>5</v>
      </c>
      <c r="C104" s="8" t="s">
        <v>1034</v>
      </c>
      <c r="D104" s="8" t="s">
        <v>1071</v>
      </c>
      <c r="E104" s="26">
        <v>364.21728114797827</v>
      </c>
      <c r="F104" s="27">
        <f>Tabella3[[#This Row],[Comunicazioni
'[N']]]/571621</f>
        <v>6.3716567646741158E-4</v>
      </c>
      <c r="G104" s="20"/>
      <c r="H104" s="27">
        <f>Tabella3[[#This Row],[PESO Comunicazioni 
'[%']]]*Tabella3[[#This Row],[Copertura 
'[No = 0 ; SI = 1']]]</f>
        <v>0</v>
      </c>
    </row>
    <row r="105" spans="1:8" x14ac:dyDescent="0.3">
      <c r="A105" s="8" t="s">
        <v>1074</v>
      </c>
      <c r="B105" s="25" t="s">
        <v>5</v>
      </c>
      <c r="C105" s="8" t="s">
        <v>1034</v>
      </c>
      <c r="D105" s="8" t="s">
        <v>1071</v>
      </c>
      <c r="E105" s="26">
        <v>814.9443948019557</v>
      </c>
      <c r="F105" s="27">
        <f>Tabella3[[#This Row],[Comunicazioni
'[N']]]/571621</f>
        <v>1.4256725956568351E-3</v>
      </c>
      <c r="G105" s="20"/>
      <c r="H105" s="27">
        <f>Tabella3[[#This Row],[PESO Comunicazioni 
'[%']]]*Tabella3[[#This Row],[Copertura 
'[No = 0 ; SI = 1']]]</f>
        <v>0</v>
      </c>
    </row>
    <row r="106" spans="1:8" x14ac:dyDescent="0.3">
      <c r="A106" s="8" t="s">
        <v>1073</v>
      </c>
      <c r="B106" s="25" t="s">
        <v>5</v>
      </c>
      <c r="C106" s="8" t="s">
        <v>1034</v>
      </c>
      <c r="D106" s="8" t="s">
        <v>1071</v>
      </c>
      <c r="E106" s="26">
        <v>575.8613789000151</v>
      </c>
      <c r="F106" s="27">
        <f>Tabella3[[#This Row],[Comunicazioni
'[N']]]/571621</f>
        <v>1.0074181650079599E-3</v>
      </c>
      <c r="G106" s="20"/>
      <c r="H106" s="27">
        <f>Tabella3[[#This Row],[PESO Comunicazioni 
'[%']]]*Tabella3[[#This Row],[Copertura 
'[No = 0 ; SI = 1']]]</f>
        <v>0</v>
      </c>
    </row>
    <row r="107" spans="1:8" x14ac:dyDescent="0.3">
      <c r="A107" s="8" t="s">
        <v>1072</v>
      </c>
      <c r="B107" s="25" t="s">
        <v>5</v>
      </c>
      <c r="C107" s="8" t="s">
        <v>1034</v>
      </c>
      <c r="D107" s="8" t="s">
        <v>1071</v>
      </c>
      <c r="E107" s="26">
        <v>85.819023489557139</v>
      </c>
      <c r="F107" s="27">
        <f>Tabella3[[#This Row],[Comunicazioni
'[N']]]/571621</f>
        <v>1.5013273390858129E-4</v>
      </c>
      <c r="G107" s="20"/>
      <c r="H107" s="27">
        <f>Tabella3[[#This Row],[PESO Comunicazioni 
'[%']]]*Tabella3[[#This Row],[Copertura 
'[No = 0 ; SI = 1']]]</f>
        <v>0</v>
      </c>
    </row>
    <row r="108" spans="1:8" x14ac:dyDescent="0.3">
      <c r="A108" s="8" t="s">
        <v>1070</v>
      </c>
      <c r="B108" s="25" t="s">
        <v>5</v>
      </c>
      <c r="C108" s="8" t="s">
        <v>1034</v>
      </c>
      <c r="D108" s="8" t="s">
        <v>1071</v>
      </c>
      <c r="E108" s="26">
        <v>2553.520968035848</v>
      </c>
      <c r="F108" s="27">
        <f>Tabella3[[#This Row],[Comunicazioni
'[N']]]/571621</f>
        <v>4.4671573788154176E-3</v>
      </c>
      <c r="G108" s="20"/>
      <c r="H108" s="27">
        <f>Tabella3[[#This Row],[PESO Comunicazioni 
'[%']]]*Tabella3[[#This Row],[Copertura 
'[No = 0 ; SI = 1']]]</f>
        <v>0</v>
      </c>
    </row>
    <row r="109" spans="1:8" x14ac:dyDescent="0.3">
      <c r="A109" s="8" t="s">
        <v>1068</v>
      </c>
      <c r="B109" s="25" t="s">
        <v>5</v>
      </c>
      <c r="C109" s="8" t="s">
        <v>1034</v>
      </c>
      <c r="D109" s="8" t="s">
        <v>1035</v>
      </c>
      <c r="E109" s="26">
        <v>76.630483512961078</v>
      </c>
      <c r="F109" s="27">
        <f>Tabella3[[#This Row],[Comunicazioni
'[N']]]/571621</f>
        <v>1.3405820204814218E-4</v>
      </c>
      <c r="G109" s="20"/>
      <c r="H109" s="27">
        <f>Tabella3[[#This Row],[PESO Comunicazioni 
'[%']]]*Tabella3[[#This Row],[Copertura 
'[No = 0 ; SI = 1']]]</f>
        <v>0</v>
      </c>
    </row>
    <row r="110" spans="1:8" x14ac:dyDescent="0.3">
      <c r="A110" s="8" t="s">
        <v>1067</v>
      </c>
      <c r="B110" s="25" t="s">
        <v>5</v>
      </c>
      <c r="C110" s="8" t="s">
        <v>1034</v>
      </c>
      <c r="D110" s="8" t="s">
        <v>1035</v>
      </c>
      <c r="E110" s="26">
        <v>7.1885399765960676</v>
      </c>
      <c r="F110" s="27">
        <f>Tabella3[[#This Row],[Comunicazioni
'[N']]]/571621</f>
        <v>1.2575710088670758E-5</v>
      </c>
      <c r="G110" s="20"/>
      <c r="H110" s="27">
        <f>Tabella3[[#This Row],[PESO Comunicazioni 
'[%']]]*Tabella3[[#This Row],[Copertura 
'[No = 0 ; SI = 1']]]</f>
        <v>0</v>
      </c>
    </row>
    <row r="111" spans="1:8" x14ac:dyDescent="0.3">
      <c r="A111" s="8" t="s">
        <v>1066</v>
      </c>
      <c r="B111" s="25" t="s">
        <v>5</v>
      </c>
      <c r="C111" s="8" t="s">
        <v>1034</v>
      </c>
      <c r="D111" s="8" t="s">
        <v>1035</v>
      </c>
      <c r="E111" s="26">
        <v>448.28819550407377</v>
      </c>
      <c r="F111" s="27">
        <f>Tabella3[[#This Row],[Comunicazioni
'[N']]]/571621</f>
        <v>7.8424024922820151E-4</v>
      </c>
      <c r="G111" s="20"/>
      <c r="H111" s="27">
        <f>Tabella3[[#This Row],[PESO Comunicazioni 
'[%']]]*Tabella3[[#This Row],[Copertura 
'[No = 0 ; SI = 1']]]</f>
        <v>0</v>
      </c>
    </row>
    <row r="112" spans="1:8" x14ac:dyDescent="0.3">
      <c r="A112" s="8" t="s">
        <v>1065</v>
      </c>
      <c r="B112" s="25" t="s">
        <v>5</v>
      </c>
      <c r="C112" s="8" t="s">
        <v>1034</v>
      </c>
      <c r="D112" s="8" t="s">
        <v>1035</v>
      </c>
      <c r="E112" s="26">
        <v>232.95480142882548</v>
      </c>
      <c r="F112" s="27">
        <f>Tabella3[[#This Row],[Comunicazioni
'[N']]]/571621</f>
        <v>4.0753366553857446E-4</v>
      </c>
      <c r="G112" s="20"/>
      <c r="H112" s="27">
        <f>Tabella3[[#This Row],[PESO Comunicazioni 
'[%']]]*Tabella3[[#This Row],[Copertura 
'[No = 0 ; SI = 1']]]</f>
        <v>0</v>
      </c>
    </row>
    <row r="113" spans="1:8" x14ac:dyDescent="0.3">
      <c r="A113" s="8" t="s">
        <v>1064</v>
      </c>
      <c r="B113" s="25" t="s">
        <v>5</v>
      </c>
      <c r="C113" s="8" t="s">
        <v>1034</v>
      </c>
      <c r="D113" s="8" t="s">
        <v>1035</v>
      </c>
      <c r="E113" s="26">
        <v>7.1885399765960676</v>
      </c>
      <c r="F113" s="27">
        <f>Tabella3[[#This Row],[Comunicazioni
'[N']]]/571621</f>
        <v>1.2575710088670758E-5</v>
      </c>
      <c r="G113" s="20"/>
      <c r="H113" s="27">
        <f>Tabella3[[#This Row],[PESO Comunicazioni 
'[%']]]*Tabella3[[#This Row],[Copertura 
'[No = 0 ; SI = 1']]]</f>
        <v>0</v>
      </c>
    </row>
    <row r="114" spans="1:8" x14ac:dyDescent="0.3">
      <c r="A114" s="8" t="s">
        <v>1063</v>
      </c>
      <c r="B114" s="25" t="s">
        <v>5</v>
      </c>
      <c r="C114" s="8" t="s">
        <v>1034</v>
      </c>
      <c r="D114" s="8" t="s">
        <v>1035</v>
      </c>
      <c r="E114" s="26">
        <v>44.757185292845556</v>
      </c>
      <c r="F114" s="27">
        <f>Tabella3[[#This Row],[Comunicazioni
'[N']]]/571621</f>
        <v>7.8298707172839264E-5</v>
      </c>
      <c r="G114" s="20"/>
      <c r="H114" s="27">
        <f>Tabella3[[#This Row],[PESO Comunicazioni 
'[%']]]*Tabella3[[#This Row],[Copertura 
'[No = 0 ; SI = 1']]]</f>
        <v>0</v>
      </c>
    </row>
    <row r="115" spans="1:8" x14ac:dyDescent="0.3">
      <c r="A115" s="8" t="s">
        <v>1062</v>
      </c>
      <c r="B115" s="25" t="s">
        <v>5</v>
      </c>
      <c r="C115" s="8" t="s">
        <v>1034</v>
      </c>
      <c r="D115" s="8" t="s">
        <v>1035</v>
      </c>
      <c r="E115" s="26">
        <v>130.69685978936459</v>
      </c>
      <c r="F115" s="27">
        <f>Tabella3[[#This Row],[Comunicazioni
'[N']]]/571621</f>
        <v>2.2864250926639258E-4</v>
      </c>
      <c r="G115" s="20"/>
      <c r="H115" s="27">
        <f>Tabella3[[#This Row],[PESO Comunicazioni 
'[%']]]*Tabella3[[#This Row],[Copertura 
'[No = 0 ; SI = 1']]]</f>
        <v>0</v>
      </c>
    </row>
    <row r="116" spans="1:8" x14ac:dyDescent="0.3">
      <c r="A116" s="8" t="s">
        <v>1061</v>
      </c>
      <c r="B116" s="25" t="s">
        <v>5</v>
      </c>
      <c r="C116" s="8" t="s">
        <v>1034</v>
      </c>
      <c r="D116" s="8" t="s">
        <v>1035</v>
      </c>
      <c r="E116" s="26">
        <v>49.941187189749691</v>
      </c>
      <c r="F116" s="27">
        <f>Tabella3[[#This Row],[Comunicazioni
'[N']]]/571621</f>
        <v>8.73676565237276E-5</v>
      </c>
      <c r="G116" s="20"/>
      <c r="H116" s="27">
        <f>Tabella3[[#This Row],[PESO Comunicazioni 
'[%']]]*Tabella3[[#This Row],[Copertura 
'[No = 0 ; SI = 1']]]</f>
        <v>0</v>
      </c>
    </row>
    <row r="117" spans="1:8" x14ac:dyDescent="0.3">
      <c r="A117" s="8" t="s">
        <v>1060</v>
      </c>
      <c r="B117" s="25" t="s">
        <v>5</v>
      </c>
      <c r="C117" s="8" t="s">
        <v>1034</v>
      </c>
      <c r="D117" s="8" t="s">
        <v>1035</v>
      </c>
      <c r="E117" s="26">
        <v>23.503781733076607</v>
      </c>
      <c r="F117" s="27">
        <f>Tabella3[[#This Row],[Comunicazioni
'[N']]]/571621</f>
        <v>4.1117771623289921E-5</v>
      </c>
      <c r="G117" s="20"/>
      <c r="H117" s="27">
        <f>Tabella3[[#This Row],[PESO Comunicazioni 
'[%']]]*Tabella3[[#This Row],[Copertura 
'[No = 0 ; SI = 1']]]</f>
        <v>0</v>
      </c>
    </row>
    <row r="118" spans="1:8" x14ac:dyDescent="0.3">
      <c r="A118" s="8" t="s">
        <v>1059</v>
      </c>
      <c r="B118" s="25" t="s">
        <v>5</v>
      </c>
      <c r="C118" s="8" t="s">
        <v>1034</v>
      </c>
      <c r="D118" s="8" t="s">
        <v>1035</v>
      </c>
      <c r="E118" s="26">
        <v>89.444968922826291</v>
      </c>
      <c r="F118" s="27">
        <f>Tabella3[[#This Row],[Comunicazioni
'[N']]]/571621</f>
        <v>1.5647600232116435E-4</v>
      </c>
      <c r="G118" s="20"/>
      <c r="H118" s="27">
        <f>Tabella3[[#This Row],[PESO Comunicazioni 
'[%']]]*Tabella3[[#This Row],[Copertura 
'[No = 0 ; SI = 1']]]</f>
        <v>0</v>
      </c>
    </row>
    <row r="119" spans="1:8" x14ac:dyDescent="0.3">
      <c r="A119" s="8" t="s">
        <v>1058</v>
      </c>
      <c r="B119" s="25" t="s">
        <v>5</v>
      </c>
      <c r="C119" s="8" t="s">
        <v>1034</v>
      </c>
      <c r="D119" s="8" t="s">
        <v>1035</v>
      </c>
      <c r="E119" s="26">
        <v>106.75718529284555</v>
      </c>
      <c r="F119" s="27">
        <f>Tabella3[[#This Row],[Comunicazioni
'[N']]]/571621</f>
        <v>1.8676218209765833E-4</v>
      </c>
      <c r="G119" s="20"/>
      <c r="H119" s="27">
        <f>Tabella3[[#This Row],[PESO Comunicazioni 
'[%']]]*Tabella3[[#This Row],[Copertura 
'[No = 0 ; SI = 1']]]</f>
        <v>0</v>
      </c>
    </row>
    <row r="120" spans="1:8" x14ac:dyDescent="0.3">
      <c r="A120" s="8" t="s">
        <v>1057</v>
      </c>
      <c r="B120" s="25" t="s">
        <v>5</v>
      </c>
      <c r="C120" s="8" t="s">
        <v>1034</v>
      </c>
      <c r="D120" s="8" t="s">
        <v>1035</v>
      </c>
      <c r="E120" s="26">
        <v>108.25794163946088</v>
      </c>
      <c r="F120" s="27">
        <f>Tabella3[[#This Row],[Comunicazioni
'[N']]]/571621</f>
        <v>1.8938762158748695E-4</v>
      </c>
      <c r="G120" s="20"/>
      <c r="H120" s="27">
        <f>Tabella3[[#This Row],[PESO Comunicazioni 
'[%']]]*Tabella3[[#This Row],[Copertura 
'[No = 0 ; SI = 1']]]</f>
        <v>0</v>
      </c>
    </row>
    <row r="121" spans="1:8" x14ac:dyDescent="0.3">
      <c r="A121" s="8" t="s">
        <v>1056</v>
      </c>
      <c r="B121" s="25" t="s">
        <v>5</v>
      </c>
      <c r="C121" s="8" t="s">
        <v>1034</v>
      </c>
      <c r="D121" s="8" t="s">
        <v>1035</v>
      </c>
      <c r="E121" s="26">
        <v>48.628970819730441</v>
      </c>
      <c r="F121" s="27">
        <f>Tabella3[[#This Row],[Comunicazioni
'[N']]]/571621</f>
        <v>8.507205092138049E-5</v>
      </c>
      <c r="G121" s="20"/>
      <c r="H121" s="27">
        <f>Tabella3[[#This Row],[PESO Comunicazioni 
'[%']]]*Tabella3[[#This Row],[Copertura 
'[No = 0 ; SI = 1']]]</f>
        <v>0</v>
      </c>
    </row>
    <row r="122" spans="1:8" x14ac:dyDescent="0.3">
      <c r="A122" s="8" t="s">
        <v>1055</v>
      </c>
      <c r="B122" s="25" t="s">
        <v>5</v>
      </c>
      <c r="C122" s="8" t="s">
        <v>1034</v>
      </c>
      <c r="D122" s="8" t="s">
        <v>1035</v>
      </c>
      <c r="E122" s="26">
        <v>65.630483512961078</v>
      </c>
      <c r="F122" s="27">
        <f>Tabella3[[#This Row],[Comunicazioni
'[N']]]/571621</f>
        <v>1.1481468230341622E-4</v>
      </c>
      <c r="G122" s="20"/>
      <c r="H122" s="27">
        <f>Tabella3[[#This Row],[PESO Comunicazioni 
'[%']]]*Tabella3[[#This Row],[Copertura 
'[No = 0 ; SI = 1']]]</f>
        <v>0</v>
      </c>
    </row>
    <row r="123" spans="1:8" x14ac:dyDescent="0.3">
      <c r="A123" s="8" t="s">
        <v>1054</v>
      </c>
      <c r="B123" s="25" t="s">
        <v>5</v>
      </c>
      <c r="C123" s="8" t="s">
        <v>1034</v>
      </c>
      <c r="D123" s="8" t="s">
        <v>1035</v>
      </c>
      <c r="E123" s="26">
        <v>100.06940166286481</v>
      </c>
      <c r="F123" s="27">
        <f>Tabella3[[#This Row],[Comunicazioni
'[N']]]/571621</f>
        <v>1.7506250061293199E-4</v>
      </c>
      <c r="G123" s="20"/>
      <c r="H123" s="27">
        <f>Tabella3[[#This Row],[PESO Comunicazioni 
'[%']]]*Tabella3[[#This Row],[Copertura 
'[No = 0 ; SI = 1']]]</f>
        <v>0</v>
      </c>
    </row>
    <row r="124" spans="1:8" x14ac:dyDescent="0.3">
      <c r="A124" s="8" t="s">
        <v>1053</v>
      </c>
      <c r="B124" s="25" t="s">
        <v>5</v>
      </c>
      <c r="C124" s="8" t="s">
        <v>1034</v>
      </c>
      <c r="D124" s="8" t="s">
        <v>1035</v>
      </c>
      <c r="E124" s="26">
        <v>441.53403559768947</v>
      </c>
      <c r="F124" s="27">
        <f>Tabella3[[#This Row],[Comunicazioni
'[N']]]/571621</f>
        <v>7.724244483629703E-4</v>
      </c>
      <c r="G124" s="20"/>
      <c r="H124" s="27">
        <f>Tabella3[[#This Row],[PESO Comunicazioni 
'[%']]]*Tabella3[[#This Row],[Copertura 
'[No = 0 ; SI = 1']]]</f>
        <v>0</v>
      </c>
    </row>
    <row r="125" spans="1:8" x14ac:dyDescent="0.3">
      <c r="A125" s="8" t="s">
        <v>1052</v>
      </c>
      <c r="B125" s="25" t="s">
        <v>5</v>
      </c>
      <c r="C125" s="8" t="s">
        <v>1034</v>
      </c>
      <c r="D125" s="8" t="s">
        <v>1035</v>
      </c>
      <c r="E125" s="26">
        <v>37.315241756480539</v>
      </c>
      <c r="F125" s="27">
        <f>Tabella3[[#This Row],[Comunicazioni
'[N']]]/571621</f>
        <v>6.527969013818691E-5</v>
      </c>
      <c r="G125" s="20"/>
      <c r="H125" s="27">
        <f>Tabella3[[#This Row],[PESO Comunicazioni 
'[%']]]*Tabella3[[#This Row],[Copertura 
'[No = 0 ; SI = 1']]]</f>
        <v>0</v>
      </c>
    </row>
    <row r="126" spans="1:8" x14ac:dyDescent="0.3">
      <c r="A126" s="8" t="s">
        <v>1051</v>
      </c>
      <c r="B126" s="25" t="s">
        <v>5</v>
      </c>
      <c r="C126" s="8" t="s">
        <v>1034</v>
      </c>
      <c r="D126" s="8" t="s">
        <v>1035</v>
      </c>
      <c r="E126" s="26">
        <v>171.57469608917205</v>
      </c>
      <c r="F126" s="27">
        <f>Tabella3[[#This Row],[Comunicazioni
'[N']]]/571621</f>
        <v>3.0015464108066719E-4</v>
      </c>
      <c r="G126" s="20"/>
      <c r="H126" s="27">
        <f>Tabella3[[#This Row],[PESO Comunicazioni 
'[%']]]*Tabella3[[#This Row],[Copertura 
'[No = 0 ; SI = 1']]]</f>
        <v>0</v>
      </c>
    </row>
    <row r="127" spans="1:8" x14ac:dyDescent="0.3">
      <c r="A127" s="8" t="s">
        <v>1050</v>
      </c>
      <c r="B127" s="25" t="s">
        <v>5</v>
      </c>
      <c r="C127" s="8" t="s">
        <v>1034</v>
      </c>
      <c r="D127" s="8" t="s">
        <v>1035</v>
      </c>
      <c r="E127" s="26">
        <v>1142.9067596969344</v>
      </c>
      <c r="F127" s="27">
        <f>Tabella3[[#This Row],[Comunicazioni
'[N']]]/571621</f>
        <v>1.9994135269644298E-3</v>
      </c>
      <c r="G127" s="20"/>
      <c r="H127" s="27">
        <f>Tabella3[[#This Row],[PESO Comunicazioni 
'[%']]]*Tabella3[[#This Row],[Copertura 
'[No = 0 ; SI = 1']]]</f>
        <v>0</v>
      </c>
    </row>
    <row r="128" spans="1:8" x14ac:dyDescent="0.3">
      <c r="A128" s="8" t="s">
        <v>1049</v>
      </c>
      <c r="B128" s="25" t="s">
        <v>5</v>
      </c>
      <c r="C128" s="8" t="s">
        <v>1034</v>
      </c>
      <c r="D128" s="8" t="s">
        <v>1035</v>
      </c>
      <c r="E128" s="26">
        <v>226.45555777544081</v>
      </c>
      <c r="F128" s="27">
        <f>Tabella3[[#This Row],[Comunicazioni
'[N']]]/571621</f>
        <v>3.9616381794132968E-4</v>
      </c>
      <c r="G128" s="20"/>
      <c r="H128" s="27">
        <f>Tabella3[[#This Row],[PESO Comunicazioni 
'[%']]]*Tabella3[[#This Row],[Copertura 
'[No = 0 ; SI = 1']]]</f>
        <v>0</v>
      </c>
    </row>
    <row r="129" spans="1:8" x14ac:dyDescent="0.3">
      <c r="A129" s="8" t="s">
        <v>1048</v>
      </c>
      <c r="B129" s="25" t="s">
        <v>5</v>
      </c>
      <c r="C129" s="8" t="s">
        <v>1034</v>
      </c>
      <c r="D129" s="8" t="s">
        <v>1035</v>
      </c>
      <c r="E129" s="26">
        <v>1313.5463193692794</v>
      </c>
      <c r="F129" s="27">
        <f>Tabella3[[#This Row],[Comunicazioni
'[N']]]/571621</f>
        <v>2.2979322302177133E-3</v>
      </c>
      <c r="G129" s="20"/>
      <c r="H129" s="27">
        <f>Tabella3[[#This Row],[PESO Comunicazioni 
'[%']]]*Tabella3[[#This Row],[Copertura 
'[No = 0 ; SI = 1']]]</f>
        <v>0</v>
      </c>
    </row>
    <row r="130" spans="1:8" x14ac:dyDescent="0.3">
      <c r="A130" s="8" t="s">
        <v>1047</v>
      </c>
      <c r="B130" s="25" t="s">
        <v>5</v>
      </c>
      <c r="C130" s="8" t="s">
        <v>1034</v>
      </c>
      <c r="D130" s="8" t="s">
        <v>1035</v>
      </c>
      <c r="E130" s="26">
        <v>670.9941314528221</v>
      </c>
      <c r="F130" s="27">
        <f>Tabella3[[#This Row],[Comunicazioni
'[N']]]/571621</f>
        <v>1.1738444379279665E-3</v>
      </c>
      <c r="G130" s="20"/>
      <c r="H130" s="27">
        <f>Tabella3[[#This Row],[PESO Comunicazioni 
'[%']]]*Tabella3[[#This Row],[Copertura 
'[No = 0 ; SI = 1']]]</f>
        <v>0</v>
      </c>
    </row>
    <row r="131" spans="1:8" x14ac:dyDescent="0.3">
      <c r="A131" s="8" t="s">
        <v>1046</v>
      </c>
      <c r="B131" s="25" t="s">
        <v>5</v>
      </c>
      <c r="C131" s="8" t="s">
        <v>1034</v>
      </c>
      <c r="D131" s="8" t="s">
        <v>1035</v>
      </c>
      <c r="E131" s="26">
        <v>194.07999051547932</v>
      </c>
      <c r="F131" s="27">
        <f>Tabella3[[#This Row],[Comunicazioni
'[N']]]/571621</f>
        <v>3.3952564814007766E-4</v>
      </c>
      <c r="G131" s="20"/>
      <c r="H131" s="27">
        <f>Tabella3[[#This Row],[PESO Comunicazioni 
'[%']]]*Tabella3[[#This Row],[Copertura 
'[No = 0 ; SI = 1']]]</f>
        <v>0</v>
      </c>
    </row>
    <row r="132" spans="1:8" x14ac:dyDescent="0.3">
      <c r="A132" s="8" t="s">
        <v>1045</v>
      </c>
      <c r="B132" s="25" t="s">
        <v>5</v>
      </c>
      <c r="C132" s="8" t="s">
        <v>1034</v>
      </c>
      <c r="D132" s="8" t="s">
        <v>1035</v>
      </c>
      <c r="E132" s="26">
        <v>445.53857367738141</v>
      </c>
      <c r="F132" s="27">
        <f>Tabella3[[#This Row],[Comunicazioni
'[N']]]/571621</f>
        <v>7.7943003087252113E-4</v>
      </c>
      <c r="G132" s="20"/>
      <c r="H132" s="27">
        <f>Tabella3[[#This Row],[PESO Comunicazioni 
'[%']]]*Tabella3[[#This Row],[Copertura 
'[No = 0 ; SI = 1']]]</f>
        <v>0</v>
      </c>
    </row>
    <row r="133" spans="1:8" x14ac:dyDescent="0.3">
      <c r="A133" s="8" t="s">
        <v>1044</v>
      </c>
      <c r="B133" s="25" t="s">
        <v>5</v>
      </c>
      <c r="C133" s="8" t="s">
        <v>1034</v>
      </c>
      <c r="D133" s="8" t="s">
        <v>1035</v>
      </c>
      <c r="E133" s="26">
        <v>1148.6684830694719</v>
      </c>
      <c r="F133" s="27">
        <f>Tabella3[[#This Row],[Comunicazioni
'[N']]]/571621</f>
        <v>2.0094931485538006E-3</v>
      </c>
      <c r="G133" s="20"/>
      <c r="H133" s="27">
        <f>Tabella3[[#This Row],[PESO Comunicazioni 
'[%']]]*Tabella3[[#This Row],[Copertura 
'[No = 0 ; SI = 1']]]</f>
        <v>0</v>
      </c>
    </row>
    <row r="134" spans="1:8" x14ac:dyDescent="0.3">
      <c r="A134" s="8" t="s">
        <v>1043</v>
      </c>
      <c r="B134" s="25" t="s">
        <v>5</v>
      </c>
      <c r="C134" s="8" t="s">
        <v>1034</v>
      </c>
      <c r="D134" s="8" t="s">
        <v>1035</v>
      </c>
      <c r="E134" s="26">
        <v>945.32601283483973</v>
      </c>
      <c r="F134" s="27">
        <f>Tabella3[[#This Row],[Comunicazioni
'[N']]]/571621</f>
        <v>1.6537636175627552E-3</v>
      </c>
      <c r="G134" s="20"/>
      <c r="H134" s="27">
        <f>Tabella3[[#This Row],[PESO Comunicazioni 
'[%']]]*Tabella3[[#This Row],[Copertura 
'[No = 0 ; SI = 1']]]</f>
        <v>0</v>
      </c>
    </row>
    <row r="135" spans="1:8" x14ac:dyDescent="0.3">
      <c r="A135" s="8" t="s">
        <v>1042</v>
      </c>
      <c r="B135" s="25" t="s">
        <v>5</v>
      </c>
      <c r="C135" s="8" t="s">
        <v>1034</v>
      </c>
      <c r="D135" s="8" t="s">
        <v>1035</v>
      </c>
      <c r="E135" s="26">
        <v>726.55975138261033</v>
      </c>
      <c r="F135" s="27">
        <f>Tabella3[[#This Row],[Comunicazioni
'[N']]]/571621</f>
        <v>1.2710515383140407E-3</v>
      </c>
      <c r="G135" s="20"/>
      <c r="H135" s="27">
        <f>Tabella3[[#This Row],[PESO Comunicazioni 
'[%']]]*Tabella3[[#This Row],[Copertura 
'[No = 0 ; SI = 1']]]</f>
        <v>0</v>
      </c>
    </row>
    <row r="136" spans="1:8" x14ac:dyDescent="0.3">
      <c r="A136" s="8" t="s">
        <v>1041</v>
      </c>
      <c r="B136" s="25" t="s">
        <v>5</v>
      </c>
      <c r="C136" s="8" t="s">
        <v>1034</v>
      </c>
      <c r="D136" s="8" t="s">
        <v>1035</v>
      </c>
      <c r="E136" s="26">
        <v>478.22938269382342</v>
      </c>
      <c r="F136" s="27">
        <f>Tabella3[[#This Row],[Comunicazioni
'[N']]]/571621</f>
        <v>8.366196880342455E-4</v>
      </c>
      <c r="G136" s="20"/>
      <c r="H136" s="27">
        <f>Tabella3[[#This Row],[PESO Comunicazioni 
'[%']]]*Tabella3[[#This Row],[Copertura 
'[No = 0 ; SI = 1']]]</f>
        <v>0</v>
      </c>
    </row>
    <row r="137" spans="1:8" x14ac:dyDescent="0.3">
      <c r="A137" s="8" t="s">
        <v>1040</v>
      </c>
      <c r="B137" s="25" t="s">
        <v>5</v>
      </c>
      <c r="C137" s="8" t="s">
        <v>1034</v>
      </c>
      <c r="D137" s="8" t="s">
        <v>1035</v>
      </c>
      <c r="E137" s="26">
        <v>258.20971768182505</v>
      </c>
      <c r="F137" s="27">
        <f>Tabella3[[#This Row],[Comunicazioni
'[N']]]/571621</f>
        <v>4.5171489095366521E-4</v>
      </c>
      <c r="G137" s="20"/>
      <c r="H137" s="27">
        <f>Tabella3[[#This Row],[PESO Comunicazioni 
'[%']]]*Tabella3[[#This Row],[Copertura 
'[No = 0 ; SI = 1']]]</f>
        <v>0</v>
      </c>
    </row>
    <row r="138" spans="1:8" x14ac:dyDescent="0.3">
      <c r="A138" s="8" t="s">
        <v>1039</v>
      </c>
      <c r="B138" s="25" t="s">
        <v>5</v>
      </c>
      <c r="C138" s="8" t="s">
        <v>1034</v>
      </c>
      <c r="D138" s="8" t="s">
        <v>1035</v>
      </c>
      <c r="E138" s="26">
        <v>1264.8615611257601</v>
      </c>
      <c r="F138" s="27">
        <f>Tabella3[[#This Row],[Comunicazioni
'[N']]]/571621</f>
        <v>2.212762584169861E-3</v>
      </c>
      <c r="G138" s="20"/>
      <c r="H138" s="27">
        <f>Tabella3[[#This Row],[PESO Comunicazioni 
'[%']]]*Tabella3[[#This Row],[Copertura 
'[No = 0 ; SI = 1']]]</f>
        <v>0</v>
      </c>
    </row>
    <row r="139" spans="1:8" x14ac:dyDescent="0.3">
      <c r="A139" s="8" t="s">
        <v>1038</v>
      </c>
      <c r="B139" s="25" t="s">
        <v>5</v>
      </c>
      <c r="C139" s="8" t="s">
        <v>1034</v>
      </c>
      <c r="D139" s="8" t="s">
        <v>1035</v>
      </c>
      <c r="E139" s="26">
        <v>273.33641946170957</v>
      </c>
      <c r="F139" s="27">
        <f>Tabella3[[#This Row],[Comunicazioni
'[N']]]/571621</f>
        <v>4.7817770771491872E-4</v>
      </c>
      <c r="G139" s="20"/>
      <c r="H139" s="27">
        <f>Tabella3[[#This Row],[PESO Comunicazioni 
'[%']]]*Tabella3[[#This Row],[Copertura 
'[No = 0 ; SI = 1']]]</f>
        <v>0</v>
      </c>
    </row>
    <row r="140" spans="1:8" x14ac:dyDescent="0.3">
      <c r="A140" s="8" t="s">
        <v>1037</v>
      </c>
      <c r="B140" s="25" t="s">
        <v>5</v>
      </c>
      <c r="C140" s="8" t="s">
        <v>1034</v>
      </c>
      <c r="D140" s="8" t="s">
        <v>1035</v>
      </c>
      <c r="E140" s="26">
        <v>414.34398292786273</v>
      </c>
      <c r="F140" s="27">
        <f>Tabella3[[#This Row],[Comunicazioni
'[N']]]/571621</f>
        <v>7.2485787423461122E-4</v>
      </c>
      <c r="G140" s="20"/>
      <c r="H140" s="27">
        <f>Tabella3[[#This Row],[PESO Comunicazioni 
'[%']]]*Tabella3[[#This Row],[Copertura 
'[No = 0 ; SI = 1']]]</f>
        <v>0</v>
      </c>
    </row>
    <row r="141" spans="1:8" x14ac:dyDescent="0.3">
      <c r="A141" s="8" t="s">
        <v>1036</v>
      </c>
      <c r="B141" s="25" t="s">
        <v>5</v>
      </c>
      <c r="C141" s="8" t="s">
        <v>1034</v>
      </c>
      <c r="D141" s="8" t="s">
        <v>1035</v>
      </c>
      <c r="E141" s="26">
        <v>1081.9670852004153</v>
      </c>
      <c r="F141" s="27">
        <f>Tabella3[[#This Row],[Comunicazioni
'[N']]]/571621</f>
        <v>1.8928049970179811E-3</v>
      </c>
      <c r="G141" s="20"/>
      <c r="H141" s="27">
        <f>Tabella3[[#This Row],[PESO Comunicazioni 
'[%']]]*Tabella3[[#This Row],[Copertura 
'[No = 0 ; SI = 1']]]</f>
        <v>0</v>
      </c>
    </row>
    <row r="142" spans="1:8" x14ac:dyDescent="0.3">
      <c r="A142" s="8" t="s">
        <v>1033</v>
      </c>
      <c r="B142" s="25" t="s">
        <v>5</v>
      </c>
      <c r="C142" s="8" t="s">
        <v>1034</v>
      </c>
      <c r="D142" s="8" t="s">
        <v>1035</v>
      </c>
      <c r="E142" s="26">
        <v>1011.8237437949938</v>
      </c>
      <c r="F142" s="27">
        <f>Tabella3[[#This Row],[Comunicazioni
'[N']]]/571621</f>
        <v>1.7700954719910462E-3</v>
      </c>
      <c r="G142" s="20"/>
      <c r="H142" s="27">
        <f>Tabella3[[#This Row],[PESO Comunicazioni 
'[%']]]*Tabella3[[#This Row],[Copertura 
'[No = 0 ; SI = 1']]]</f>
        <v>0</v>
      </c>
    </row>
    <row r="143" spans="1:8" x14ac:dyDescent="0.3">
      <c r="A143" s="8" t="s">
        <v>4</v>
      </c>
      <c r="B143" s="25" t="s">
        <v>5</v>
      </c>
      <c r="C143" s="8" t="s">
        <v>6</v>
      </c>
      <c r="D143" s="8" t="s">
        <v>7</v>
      </c>
      <c r="E143" s="26">
        <v>4173.052160472821</v>
      </c>
      <c r="F143" s="27">
        <f>Tabella3[[#This Row],[Comunicazioni
'[N']]]/571621</f>
        <v>7.300382876893643E-3</v>
      </c>
      <c r="G143" s="20"/>
      <c r="H143" s="27">
        <f>Tabella3[[#This Row],[PESO Comunicazioni 
'[%']]]*Tabella3[[#This Row],[Copertura 
'[No = 0 ; SI = 1']]]</f>
        <v>0</v>
      </c>
    </row>
    <row r="144" spans="1:8" x14ac:dyDescent="0.3">
      <c r="A144" s="8" t="s">
        <v>8</v>
      </c>
      <c r="B144" s="25" t="s">
        <v>5</v>
      </c>
      <c r="C144" s="8" t="s">
        <v>6</v>
      </c>
      <c r="D144" s="8" t="s">
        <v>7</v>
      </c>
      <c r="E144" s="26">
        <v>60.004538079691926</v>
      </c>
      <c r="F144" s="27">
        <f>Tabella3[[#This Row],[Comunicazioni
'[N']]]/571621</f>
        <v>1.0497259211906478E-4</v>
      </c>
      <c r="G144" s="20"/>
      <c r="H144" s="27">
        <f>Tabella3[[#This Row],[PESO Comunicazioni 
'[%']]]*Tabella3[[#This Row],[Copertura 
'[No = 0 ; SI = 1']]]</f>
        <v>0</v>
      </c>
    </row>
    <row r="145" spans="1:8" x14ac:dyDescent="0.3">
      <c r="A145" s="8" t="s">
        <v>9</v>
      </c>
      <c r="B145" s="25" t="s">
        <v>5</v>
      </c>
      <c r="C145" s="8" t="s">
        <v>6</v>
      </c>
      <c r="D145" s="8" t="s">
        <v>7</v>
      </c>
      <c r="E145" s="26">
        <v>6478.6847033562472</v>
      </c>
      <c r="F145" s="27">
        <f>Tabella3[[#This Row],[Comunicazioni
'[N']]]/571621</f>
        <v>1.1333881546262728E-2</v>
      </c>
      <c r="G145" s="20"/>
      <c r="H145" s="27">
        <f>Tabella3[[#This Row],[PESO Comunicazioni 
'[%']]]*Tabella3[[#This Row],[Copertura 
'[No = 0 ; SI = 1']]]</f>
        <v>0</v>
      </c>
    </row>
    <row r="146" spans="1:8" x14ac:dyDescent="0.3">
      <c r="A146" s="8" t="s">
        <v>10</v>
      </c>
      <c r="B146" s="25" t="s">
        <v>5</v>
      </c>
      <c r="C146" s="8" t="s">
        <v>6</v>
      </c>
      <c r="D146" s="8" t="s">
        <v>7</v>
      </c>
      <c r="E146" s="26">
        <v>4294.5665310585118</v>
      </c>
      <c r="F146" s="27">
        <f>Tabella3[[#This Row],[Comunicazioni
'[N']]]/571621</f>
        <v>7.5129614395876149E-3</v>
      </c>
      <c r="G146" s="20"/>
      <c r="H146" s="27">
        <f>Tabella3[[#This Row],[PESO Comunicazioni 
'[%']]]*Tabella3[[#This Row],[Copertura 
'[No = 0 ; SI = 1']]]</f>
        <v>0</v>
      </c>
    </row>
    <row r="147" spans="1:8" x14ac:dyDescent="0.3">
      <c r="A147" s="8" t="s">
        <v>11</v>
      </c>
      <c r="B147" s="25" t="s">
        <v>5</v>
      </c>
      <c r="C147" s="8" t="s">
        <v>6</v>
      </c>
      <c r="D147" s="8" t="s">
        <v>7</v>
      </c>
      <c r="E147" s="26">
        <v>2933.5949077784044</v>
      </c>
      <c r="F147" s="27">
        <f>Tabella3[[#This Row],[Comunicazioni
'[N']]]/571621</f>
        <v>5.1320628664419336E-3</v>
      </c>
      <c r="G147" s="20"/>
      <c r="H147" s="27">
        <f>Tabella3[[#This Row],[PESO Comunicazioni 
'[%']]]*Tabella3[[#This Row],[Copertura 
'[No = 0 ; SI = 1']]]</f>
        <v>0</v>
      </c>
    </row>
    <row r="148" spans="1:8" x14ac:dyDescent="0.3">
      <c r="A148" s="8" t="s">
        <v>12</v>
      </c>
      <c r="B148" s="25" t="s">
        <v>5</v>
      </c>
      <c r="C148" s="8" t="s">
        <v>6</v>
      </c>
      <c r="D148" s="8" t="s">
        <v>7</v>
      </c>
      <c r="E148" s="26">
        <v>164.13729063249897</v>
      </c>
      <c r="F148" s="27">
        <f>Tabella3[[#This Row],[Comunicazioni
'[N']]]/571621</f>
        <v>2.8714356301202888E-4</v>
      </c>
      <c r="G148" s="20"/>
      <c r="H148" s="27">
        <f>Tabella3[[#This Row],[PESO Comunicazioni 
'[%']]]*Tabella3[[#This Row],[Copertura 
'[No = 0 ; SI = 1']]]</f>
        <v>0</v>
      </c>
    </row>
    <row r="149" spans="1:8" x14ac:dyDescent="0.3">
      <c r="A149" s="8" t="s">
        <v>13</v>
      </c>
      <c r="B149" s="25" t="s">
        <v>5</v>
      </c>
      <c r="C149" s="8" t="s">
        <v>6</v>
      </c>
      <c r="D149" s="8" t="s">
        <v>7</v>
      </c>
      <c r="E149" s="26">
        <v>1083.9489328816476</v>
      </c>
      <c r="F149" s="27">
        <f>Tabella3[[#This Row],[Comunicazioni
'[N']]]/571621</f>
        <v>1.8962720629256929E-3</v>
      </c>
      <c r="G149" s="20"/>
      <c r="H149" s="27">
        <f>Tabella3[[#This Row],[PESO Comunicazioni 
'[%']]]*Tabella3[[#This Row],[Copertura 
'[No = 0 ; SI = 1']]]</f>
        <v>0</v>
      </c>
    </row>
    <row r="150" spans="1:8" x14ac:dyDescent="0.3">
      <c r="A150" s="8" t="s">
        <v>14</v>
      </c>
      <c r="B150" s="25" t="s">
        <v>5</v>
      </c>
      <c r="C150" s="8" t="s">
        <v>6</v>
      </c>
      <c r="D150" s="8" t="s">
        <v>7</v>
      </c>
      <c r="E150" s="26">
        <v>4775.6058610825094</v>
      </c>
      <c r="F150" s="27">
        <f>Tabella3[[#This Row],[Comunicazioni
'[N']]]/571621</f>
        <v>8.3544968800700285E-3</v>
      </c>
      <c r="G150" s="20"/>
      <c r="H150" s="27">
        <f>Tabella3[[#This Row],[PESO Comunicazioni 
'[%']]]*Tabella3[[#This Row],[Copertura 
'[No = 0 ; SI = 1']]]</f>
        <v>0</v>
      </c>
    </row>
    <row r="151" spans="1:8" x14ac:dyDescent="0.3">
      <c r="A151" s="8" t="s">
        <v>15</v>
      </c>
      <c r="B151" s="25" t="s">
        <v>5</v>
      </c>
      <c r="C151" s="8" t="s">
        <v>6</v>
      </c>
      <c r="D151" s="8" t="s">
        <v>7</v>
      </c>
      <c r="E151" s="26">
        <v>1084.3381143806851</v>
      </c>
      <c r="F151" s="27">
        <f>Tabella3[[#This Row],[Comunicazioni
'[N']]]/571621</f>
        <v>1.8969529012766938E-3</v>
      </c>
      <c r="G151" s="20"/>
      <c r="H151" s="27">
        <f>Tabella3[[#This Row],[PESO Comunicazioni 
'[%']]]*Tabella3[[#This Row],[Copertura 
'[No = 0 ; SI = 1']]]</f>
        <v>0</v>
      </c>
    </row>
    <row r="152" spans="1:8" x14ac:dyDescent="0.3">
      <c r="A152" s="8" t="s">
        <v>16</v>
      </c>
      <c r="B152" s="25" t="s">
        <v>5</v>
      </c>
      <c r="C152" s="8" t="s">
        <v>6</v>
      </c>
      <c r="D152" s="8" t="s">
        <v>7</v>
      </c>
      <c r="E152" s="26">
        <v>117.75869798607619</v>
      </c>
      <c r="F152" s="27">
        <f>Tabella3[[#This Row],[Comunicazioni
'[N']]]/571621</f>
        <v>2.0600834816438896E-4</v>
      </c>
      <c r="G152" s="20"/>
      <c r="H152" s="27">
        <f>Tabella3[[#This Row],[PESO Comunicazioni 
'[%']]]*Tabella3[[#This Row],[Copertura 
'[No = 0 ; SI = 1']]]</f>
        <v>0</v>
      </c>
    </row>
    <row r="153" spans="1:8" x14ac:dyDescent="0.3">
      <c r="A153" s="8" t="s">
        <v>17</v>
      </c>
      <c r="B153" s="25" t="s">
        <v>5</v>
      </c>
      <c r="C153" s="8" t="s">
        <v>6</v>
      </c>
      <c r="D153" s="8" t="s">
        <v>7</v>
      </c>
      <c r="E153" s="26">
        <v>60.316754449711183</v>
      </c>
      <c r="F153" s="27">
        <f>Tabella3[[#This Row],[Comunicazioni
'[N']]]/571621</f>
        <v>1.0551878683552771E-4</v>
      </c>
      <c r="G153" s="20"/>
      <c r="H153" s="27">
        <f>Tabella3[[#This Row],[PESO Comunicazioni 
'[%']]]*Tabella3[[#This Row],[Copertura 
'[No = 0 ; SI = 1']]]</f>
        <v>0</v>
      </c>
    </row>
    <row r="154" spans="1:8" x14ac:dyDescent="0.3">
      <c r="A154" s="8" t="s">
        <v>18</v>
      </c>
      <c r="B154" s="25" t="s">
        <v>5</v>
      </c>
      <c r="C154" s="8" t="s">
        <v>6</v>
      </c>
      <c r="D154" s="8" t="s">
        <v>7</v>
      </c>
      <c r="E154" s="26">
        <v>103.00756346615321</v>
      </c>
      <c r="F154" s="27">
        <f>Tabella3[[#This Row],[Comunicazioni
'[N']]]/571621</f>
        <v>1.8020255285609382E-4</v>
      </c>
      <c r="G154" s="20"/>
      <c r="H154" s="27">
        <f>Tabella3[[#This Row],[PESO Comunicazioni 
'[%']]]*Tabella3[[#This Row],[Copertura 
'[No = 0 ; SI = 1']]]</f>
        <v>0</v>
      </c>
    </row>
    <row r="155" spans="1:8" x14ac:dyDescent="0.3">
      <c r="A155" s="8" t="s">
        <v>19</v>
      </c>
      <c r="B155" s="25" t="s">
        <v>5</v>
      </c>
      <c r="C155" s="8" t="s">
        <v>6</v>
      </c>
      <c r="D155" s="8" t="s">
        <v>7</v>
      </c>
      <c r="E155" s="26">
        <v>589.16754449711175</v>
      </c>
      <c r="F155" s="27">
        <f>Tabella3[[#This Row],[Comunicazioni
'[N']]]/571621</f>
        <v>1.0306961159528983E-3</v>
      </c>
      <c r="G155" s="20"/>
      <c r="H155" s="27">
        <f>Tabella3[[#This Row],[PESO Comunicazioni 
'[%']]]*Tabella3[[#This Row],[Copertura 
'[No = 0 ; SI = 1']]]</f>
        <v>0</v>
      </c>
    </row>
    <row r="156" spans="1:8" x14ac:dyDescent="0.3">
      <c r="A156" s="8" t="s">
        <v>20</v>
      </c>
      <c r="B156" s="25" t="s">
        <v>5</v>
      </c>
      <c r="C156" s="8" t="s">
        <v>6</v>
      </c>
      <c r="D156" s="8" t="s">
        <v>7</v>
      </c>
      <c r="E156" s="26">
        <v>86.880861686268744</v>
      </c>
      <c r="F156" s="27">
        <f>Tabella3[[#This Row],[Comunicazioni
'[N']]]/571621</f>
        <v>1.5199032520895619E-4</v>
      </c>
      <c r="G156" s="20"/>
      <c r="H156" s="27">
        <f>Tabella3[[#This Row],[PESO Comunicazioni 
'[%']]]*Tabella3[[#This Row],[Copertura 
'[No = 0 ; SI = 1']]]</f>
        <v>0</v>
      </c>
    </row>
    <row r="157" spans="1:8" x14ac:dyDescent="0.3">
      <c r="A157" s="8" t="s">
        <v>21</v>
      </c>
      <c r="B157" s="25" t="s">
        <v>5</v>
      </c>
      <c r="C157" s="8" t="s">
        <v>6</v>
      </c>
      <c r="D157" s="8" t="s">
        <v>7</v>
      </c>
      <c r="E157" s="26">
        <v>56.134265246037685</v>
      </c>
      <c r="F157" s="27">
        <f>Tabella3[[#This Row],[Comunicazioni
'[N']]]/571621</f>
        <v>9.8201894692528238E-5</v>
      </c>
      <c r="G157" s="20"/>
      <c r="H157" s="27">
        <f>Tabella3[[#This Row],[PESO Comunicazioni 
'[%']]]*Tabella3[[#This Row],[Copertura 
'[No = 0 ; SI = 1']]]</f>
        <v>0</v>
      </c>
    </row>
    <row r="158" spans="1:8" x14ac:dyDescent="0.3">
      <c r="A158" s="8" t="s">
        <v>22</v>
      </c>
      <c r="B158" s="25" t="s">
        <v>5</v>
      </c>
      <c r="C158" s="8" t="s">
        <v>6</v>
      </c>
      <c r="D158" s="8" t="s">
        <v>7</v>
      </c>
      <c r="E158" s="26">
        <v>105.44496892282629</v>
      </c>
      <c r="F158" s="27">
        <f>Tabella3[[#This Row],[Comunicazioni
'[N']]]/571621</f>
        <v>1.8446657649531122E-4</v>
      </c>
      <c r="G158" s="20"/>
      <c r="H158" s="27">
        <f>Tabella3[[#This Row],[PESO Comunicazioni 
'[%']]]*Tabella3[[#This Row],[Copertura 
'[No = 0 ; SI = 1']]]</f>
        <v>0</v>
      </c>
    </row>
    <row r="159" spans="1:8" x14ac:dyDescent="0.3">
      <c r="A159" s="8" t="s">
        <v>23</v>
      </c>
      <c r="B159" s="25" t="s">
        <v>5</v>
      </c>
      <c r="C159" s="8" t="s">
        <v>6</v>
      </c>
      <c r="D159" s="8" t="s">
        <v>7</v>
      </c>
      <c r="E159" s="26">
        <v>692.04840618338062</v>
      </c>
      <c r="F159" s="27">
        <f>Tabella3[[#This Row],[Comunicazioni
'[N']]]/571621</f>
        <v>1.2106770153360016E-3</v>
      </c>
      <c r="G159" s="20"/>
      <c r="H159" s="27">
        <f>Tabella3[[#This Row],[PESO Comunicazioni 
'[%']]]*Tabella3[[#This Row],[Copertura 
'[No = 0 ; SI = 1']]]</f>
        <v>0</v>
      </c>
    </row>
    <row r="160" spans="1:8" x14ac:dyDescent="0.3">
      <c r="A160" s="8" t="s">
        <v>24</v>
      </c>
      <c r="B160" s="25" t="s">
        <v>5</v>
      </c>
      <c r="C160" s="8" t="s">
        <v>6</v>
      </c>
      <c r="D160" s="8" t="s">
        <v>7</v>
      </c>
      <c r="E160" s="26">
        <v>356.33793215494018</v>
      </c>
      <c r="F160" s="27">
        <f>Tabella3[[#This Row],[Comunicazioni
'[N']]]/571621</f>
        <v>6.2338145756531019E-4</v>
      </c>
      <c r="G160" s="20"/>
      <c r="H160" s="27">
        <f>Tabella3[[#This Row],[PESO Comunicazioni 
'[%']]]*Tabella3[[#This Row],[Copertura 
'[No = 0 ; SI = 1']]]</f>
        <v>0</v>
      </c>
    </row>
    <row r="161" spans="1:8" x14ac:dyDescent="0.3">
      <c r="A161" s="8" t="s">
        <v>25</v>
      </c>
      <c r="B161" s="25" t="s">
        <v>5</v>
      </c>
      <c r="C161" s="8" t="s">
        <v>6</v>
      </c>
      <c r="D161" s="8" t="s">
        <v>7</v>
      </c>
      <c r="E161" s="26">
        <v>3928.4608247581118</v>
      </c>
      <c r="F161" s="27">
        <f>Tabella3[[#This Row],[Comunicazioni
'[N']]]/571621</f>
        <v>6.8724921316013791E-3</v>
      </c>
      <c r="G161" s="20"/>
      <c r="H161" s="27">
        <f>Tabella3[[#This Row],[PESO Comunicazioni 
'[%']]]*Tabella3[[#This Row],[Copertura 
'[No = 0 ; SI = 1']]]</f>
        <v>0</v>
      </c>
    </row>
    <row r="162" spans="1:8" x14ac:dyDescent="0.3">
      <c r="A162" s="8" t="s">
        <v>26</v>
      </c>
      <c r="B162" s="25" t="s">
        <v>5</v>
      </c>
      <c r="C162" s="8" t="s">
        <v>6</v>
      </c>
      <c r="D162" s="8" t="s">
        <v>7</v>
      </c>
      <c r="E162" s="26">
        <v>1193.956496347801</v>
      </c>
      <c r="F162" s="27">
        <f>Tabella3[[#This Row],[Comunicazioni
'[N']]]/571621</f>
        <v>2.0887204919829766E-3</v>
      </c>
      <c r="G162" s="20"/>
      <c r="H162" s="27">
        <f>Tabella3[[#This Row],[PESO Comunicazioni 
'[%']]]*Tabella3[[#This Row],[Copertura 
'[No = 0 ; SI = 1']]]</f>
        <v>0</v>
      </c>
    </row>
    <row r="163" spans="1:8" x14ac:dyDescent="0.3">
      <c r="A163" s="8" t="s">
        <v>27</v>
      </c>
      <c r="B163" s="25" t="s">
        <v>5</v>
      </c>
      <c r="C163" s="8" t="s">
        <v>6</v>
      </c>
      <c r="D163" s="8" t="s">
        <v>7</v>
      </c>
      <c r="E163" s="26">
        <v>250.76777414546007</v>
      </c>
      <c r="F163" s="27">
        <f>Tabella3[[#This Row],[Comunicazioni
'[N']]]/571621</f>
        <v>4.3869587391901291E-4</v>
      </c>
      <c r="G163" s="20"/>
      <c r="H163" s="27">
        <f>Tabella3[[#This Row],[PESO Comunicazioni 
'[%']]]*Tabella3[[#This Row],[Copertura 
'[No = 0 ; SI = 1']]]</f>
        <v>0</v>
      </c>
    </row>
    <row r="164" spans="1:8" x14ac:dyDescent="0.3">
      <c r="A164" s="8" t="s">
        <v>28</v>
      </c>
      <c r="B164" s="25" t="s">
        <v>5</v>
      </c>
      <c r="C164" s="8" t="s">
        <v>6</v>
      </c>
      <c r="D164" s="8" t="s">
        <v>7</v>
      </c>
      <c r="E164" s="26">
        <v>1146.5175781978971</v>
      </c>
      <c r="F164" s="27">
        <f>Tabella3[[#This Row],[Comunicazioni
'[N']]]/571621</f>
        <v>2.0057303321569663E-3</v>
      </c>
      <c r="G164" s="20"/>
      <c r="H164" s="27">
        <f>Tabella3[[#This Row],[PESO Comunicazioni 
'[%']]]*Tabella3[[#This Row],[Copertura 
'[No = 0 ; SI = 1']]]</f>
        <v>0</v>
      </c>
    </row>
    <row r="165" spans="1:8" x14ac:dyDescent="0.3">
      <c r="A165" s="8" t="s">
        <v>29</v>
      </c>
      <c r="B165" s="25" t="s">
        <v>5</v>
      </c>
      <c r="C165" s="8" t="s">
        <v>6</v>
      </c>
      <c r="D165" s="8" t="s">
        <v>7</v>
      </c>
      <c r="E165" s="26">
        <v>1304.1104266058369</v>
      </c>
      <c r="F165" s="27">
        <f>Tabella3[[#This Row],[Comunicazioni
'[N']]]/571621</f>
        <v>2.2814249766993111E-3</v>
      </c>
      <c r="G165" s="20"/>
      <c r="H165" s="27">
        <f>Tabella3[[#This Row],[PESO Comunicazioni 
'[%']]]*Tabella3[[#This Row],[Copertura 
'[No = 0 ; SI = 1']]]</f>
        <v>0</v>
      </c>
    </row>
    <row r="166" spans="1:8" x14ac:dyDescent="0.3">
      <c r="A166" s="8" t="s">
        <v>30</v>
      </c>
      <c r="B166" s="25" t="s">
        <v>5</v>
      </c>
      <c r="C166" s="8" t="s">
        <v>6</v>
      </c>
      <c r="D166" s="8" t="s">
        <v>7</v>
      </c>
      <c r="E166" s="26">
        <v>532.28819550407377</v>
      </c>
      <c r="F166" s="27">
        <f>Tabella3[[#This Row],[Comunicazioni
'[N']]]/571621</f>
        <v>9.3119076364247253E-4</v>
      </c>
      <c r="G166" s="20"/>
      <c r="H166" s="27">
        <f>Tabella3[[#This Row],[PESO Comunicazioni 
'[%']]]*Tabella3[[#This Row],[Copertura 
'[No = 0 ; SI = 1']]]</f>
        <v>0</v>
      </c>
    </row>
    <row r="167" spans="1:8" x14ac:dyDescent="0.3">
      <c r="A167" s="8" t="s">
        <v>31</v>
      </c>
      <c r="B167" s="25" t="s">
        <v>5</v>
      </c>
      <c r="C167" s="8" t="s">
        <v>6</v>
      </c>
      <c r="D167" s="8" t="s">
        <v>7</v>
      </c>
      <c r="E167" s="26">
        <v>1881.7590624375657</v>
      </c>
      <c r="F167" s="27">
        <f>Tabella3[[#This Row],[Comunicazioni
'[N']]]/571621</f>
        <v>3.291969788439483E-3</v>
      </c>
      <c r="G167" s="20"/>
      <c r="H167" s="27">
        <f>Tabella3[[#This Row],[PESO Comunicazioni 
'[%']]]*Tabella3[[#This Row],[Copertura 
'[No = 0 ; SI = 1']]]</f>
        <v>0</v>
      </c>
    </row>
    <row r="168" spans="1:8" x14ac:dyDescent="0.3">
      <c r="A168" s="8" t="s">
        <v>32</v>
      </c>
      <c r="B168" s="25" t="s">
        <v>5</v>
      </c>
      <c r="C168" s="8" t="s">
        <v>6</v>
      </c>
      <c r="D168" s="8" t="s">
        <v>7</v>
      </c>
      <c r="E168" s="26">
        <v>656.48429894682295</v>
      </c>
      <c r="F168" s="27">
        <f>Tabella3[[#This Row],[Comunicazioni
'[N']]]/571621</f>
        <v>1.1484607789896155E-3</v>
      </c>
      <c r="G168" s="20"/>
      <c r="H168" s="27">
        <f>Tabella3[[#This Row],[PESO Comunicazioni 
'[%']]]*Tabella3[[#This Row],[Copertura 
'[No = 0 ; SI = 1']]]</f>
        <v>0</v>
      </c>
    </row>
    <row r="169" spans="1:8" x14ac:dyDescent="0.3">
      <c r="A169" s="8" t="s">
        <v>33</v>
      </c>
      <c r="B169" s="25" t="s">
        <v>5</v>
      </c>
      <c r="C169" s="8" t="s">
        <v>6</v>
      </c>
      <c r="D169" s="8" t="s">
        <v>7</v>
      </c>
      <c r="E169" s="26">
        <v>1403.8509722731455</v>
      </c>
      <c r="F169" s="27">
        <f>Tabella3[[#This Row],[Comunicazioni
'[N']]]/571621</f>
        <v>2.4559121730537287E-3</v>
      </c>
      <c r="G169" s="20"/>
      <c r="H169" s="27">
        <f>Tabella3[[#This Row],[PESO Comunicazioni 
'[%']]]*Tabella3[[#This Row],[Copertura 
'[No = 0 ; SI = 1']]]</f>
        <v>0</v>
      </c>
    </row>
    <row r="170" spans="1:8" x14ac:dyDescent="0.3">
      <c r="A170" s="8" t="s">
        <v>34</v>
      </c>
      <c r="B170" s="25" t="s">
        <v>5</v>
      </c>
      <c r="C170" s="8" t="s">
        <v>6</v>
      </c>
      <c r="D170" s="8" t="s">
        <v>7</v>
      </c>
      <c r="E170" s="26">
        <v>1867.938526254778</v>
      </c>
      <c r="F170" s="27">
        <f>Tabella3[[#This Row],[Comunicazioni
'[N']]]/571621</f>
        <v>3.2677919919925579E-3</v>
      </c>
      <c r="G170" s="20"/>
      <c r="H170" s="27">
        <f>Tabella3[[#This Row],[PESO Comunicazioni 
'[%']]]*Tabella3[[#This Row],[Copertura 
'[No = 0 ; SI = 1']]]</f>
        <v>0</v>
      </c>
    </row>
    <row r="171" spans="1:8" x14ac:dyDescent="0.3">
      <c r="A171" s="8" t="s">
        <v>35</v>
      </c>
      <c r="B171" s="25" t="s">
        <v>5</v>
      </c>
      <c r="C171" s="8" t="s">
        <v>6</v>
      </c>
      <c r="D171" s="8" t="s">
        <v>7</v>
      </c>
      <c r="E171" s="26">
        <v>8447.8658620924343</v>
      </c>
      <c r="F171" s="27">
        <f>Tabella3[[#This Row],[Comunicazioni
'[N']]]/571621</f>
        <v>1.4778788501633834E-2</v>
      </c>
      <c r="G171" s="20"/>
      <c r="H171" s="27">
        <f>Tabella3[[#This Row],[PESO Comunicazioni 
'[%']]]*Tabella3[[#This Row],[Copertura 
'[No = 0 ; SI = 1']]]</f>
        <v>0</v>
      </c>
    </row>
    <row r="172" spans="1:8" x14ac:dyDescent="0.3">
      <c r="A172" s="8" t="s">
        <v>36</v>
      </c>
      <c r="B172" s="25" t="s">
        <v>5</v>
      </c>
      <c r="C172" s="8" t="s">
        <v>6</v>
      </c>
      <c r="D172" s="8" t="s">
        <v>7</v>
      </c>
      <c r="E172" s="26">
        <v>2651.1981628132144</v>
      </c>
      <c r="F172" s="27">
        <f>Tabella3[[#This Row],[Comunicazioni
'[N']]]/571621</f>
        <v>4.6380349266615722E-3</v>
      </c>
      <c r="G172" s="20"/>
      <c r="H172" s="27">
        <f>Tabella3[[#This Row],[PESO Comunicazioni 
'[%']]]*Tabella3[[#This Row],[Copertura 
'[No = 0 ; SI = 1']]]</f>
        <v>0</v>
      </c>
    </row>
    <row r="173" spans="1:8" x14ac:dyDescent="0.3">
      <c r="A173" s="8" t="s">
        <v>37</v>
      </c>
      <c r="B173" s="25" t="s">
        <v>5</v>
      </c>
      <c r="C173" s="8" t="s">
        <v>6</v>
      </c>
      <c r="D173" s="8" t="s">
        <v>7</v>
      </c>
      <c r="E173" s="26">
        <v>6809.3119792570014</v>
      </c>
      <c r="F173" s="27">
        <f>Tabella3[[#This Row],[Comunicazioni
'[N']]]/571621</f>
        <v>1.1912284501893741E-2</v>
      </c>
      <c r="G173" s="20"/>
      <c r="H173" s="27">
        <f>Tabella3[[#This Row],[PESO Comunicazioni 
'[%']]]*Tabella3[[#This Row],[Copertura 
'[No = 0 ; SI = 1']]]</f>
        <v>0</v>
      </c>
    </row>
    <row r="174" spans="1:8" x14ac:dyDescent="0.3">
      <c r="A174" s="8" t="s">
        <v>38</v>
      </c>
      <c r="B174" s="25" t="s">
        <v>5</v>
      </c>
      <c r="C174" s="8" t="s">
        <v>6</v>
      </c>
      <c r="D174" s="8" t="s">
        <v>7</v>
      </c>
      <c r="E174" s="26">
        <v>2305.2946107284861</v>
      </c>
      <c r="F174" s="27">
        <f>Tabella3[[#This Row],[Comunicazioni
'[N']]]/571621</f>
        <v>4.0329074871785437E-3</v>
      </c>
      <c r="G174" s="20"/>
      <c r="H174" s="27">
        <f>Tabella3[[#This Row],[PESO Comunicazioni 
'[%']]]*Tabella3[[#This Row],[Copertura 
'[No = 0 ; SI = 1']]]</f>
        <v>0</v>
      </c>
    </row>
    <row r="175" spans="1:8" x14ac:dyDescent="0.3">
      <c r="A175" s="8" t="s">
        <v>39</v>
      </c>
      <c r="B175" s="25" t="s">
        <v>5</v>
      </c>
      <c r="C175" s="8" t="s">
        <v>6</v>
      </c>
      <c r="D175" s="8" t="s">
        <v>7</v>
      </c>
      <c r="E175" s="26">
        <v>1259.9655725071848</v>
      </c>
      <c r="F175" s="27">
        <f>Tabella3[[#This Row],[Comunicazioni
'[N']]]/571621</f>
        <v>2.2041974883833604E-3</v>
      </c>
      <c r="G175" s="20"/>
      <c r="H175" s="27">
        <f>Tabella3[[#This Row],[PESO Comunicazioni 
'[%']]]*Tabella3[[#This Row],[Copertura 
'[No = 0 ; SI = 1']]]</f>
        <v>0</v>
      </c>
    </row>
    <row r="176" spans="1:8" x14ac:dyDescent="0.3">
      <c r="A176" s="8" t="s">
        <v>40</v>
      </c>
      <c r="B176" s="25" t="s">
        <v>5</v>
      </c>
      <c r="C176" s="8" t="s">
        <v>6</v>
      </c>
      <c r="D176" s="8" t="s">
        <v>7</v>
      </c>
      <c r="E176" s="26">
        <v>1668.0591772617399</v>
      </c>
      <c r="F176" s="27">
        <f>Tabella3[[#This Row],[Comunicazioni
'[N']]]/571621</f>
        <v>2.9181208830006944E-3</v>
      </c>
      <c r="G176" s="20"/>
      <c r="H176" s="27">
        <f>Tabella3[[#This Row],[PESO Comunicazioni 
'[%']]]*Tabella3[[#This Row],[Copertura 
'[No = 0 ; SI = 1']]]</f>
        <v>0</v>
      </c>
    </row>
    <row r="177" spans="1:8" x14ac:dyDescent="0.3">
      <c r="A177" s="8" t="s">
        <v>41</v>
      </c>
      <c r="B177" s="25" t="s">
        <v>5</v>
      </c>
      <c r="C177" s="8" t="s">
        <v>6</v>
      </c>
      <c r="D177" s="8" t="s">
        <v>7</v>
      </c>
      <c r="E177" s="26">
        <v>1020.1344474717824</v>
      </c>
      <c r="F177" s="27">
        <f>Tabella3[[#This Row],[Comunicazioni
'[N']]]/571621</f>
        <v>1.7846343074725778E-3</v>
      </c>
      <c r="G177" s="20"/>
      <c r="H177" s="27">
        <f>Tabella3[[#This Row],[PESO Comunicazioni 
'[%']]]*Tabella3[[#This Row],[Copertura 
'[No = 0 ; SI = 1']]]</f>
        <v>0</v>
      </c>
    </row>
    <row r="178" spans="1:8" x14ac:dyDescent="0.3">
      <c r="A178" s="8" t="s">
        <v>42</v>
      </c>
      <c r="B178" s="25" t="s">
        <v>5</v>
      </c>
      <c r="C178" s="8" t="s">
        <v>6</v>
      </c>
      <c r="D178" s="8" t="s">
        <v>7</v>
      </c>
      <c r="E178" s="26">
        <v>3399.1862434931136</v>
      </c>
      <c r="F178" s="27">
        <f>Tabella3[[#This Row],[Comunicazioni
'[N']]]/571621</f>
        <v>5.9465734175146012E-3</v>
      </c>
      <c r="G178" s="20"/>
      <c r="H178" s="27">
        <f>Tabella3[[#This Row],[PESO Comunicazioni 
'[%']]]*Tabella3[[#This Row],[Copertura 
'[No = 0 ; SI = 1']]]</f>
        <v>0</v>
      </c>
    </row>
    <row r="179" spans="1:8" x14ac:dyDescent="0.3">
      <c r="A179" s="8" t="s">
        <v>43</v>
      </c>
      <c r="B179" s="25" t="s">
        <v>5</v>
      </c>
      <c r="C179" s="8" t="s">
        <v>6</v>
      </c>
      <c r="D179" s="8" t="s">
        <v>7</v>
      </c>
      <c r="E179" s="26">
        <v>5455.5500736587201</v>
      </c>
      <c r="F179" s="27">
        <f>Tabella3[[#This Row],[Comunicazioni
'[N']]]/571621</f>
        <v>9.5439986873447971E-3</v>
      </c>
      <c r="G179" s="20"/>
      <c r="H179" s="27">
        <f>Tabella3[[#This Row],[PESO Comunicazioni 
'[%']]]*Tabella3[[#This Row],[Copertura 
'[No = 0 ; SI = 1']]]</f>
        <v>0</v>
      </c>
    </row>
    <row r="180" spans="1:8" x14ac:dyDescent="0.3">
      <c r="A180" s="8" t="s">
        <v>44</v>
      </c>
      <c r="B180" s="25" t="s">
        <v>5</v>
      </c>
      <c r="C180" s="8" t="s">
        <v>6</v>
      </c>
      <c r="D180" s="8" t="s">
        <v>7</v>
      </c>
      <c r="E180" s="26">
        <v>4869.7038216910114</v>
      </c>
      <c r="F180" s="27">
        <f>Tabella3[[#This Row],[Comunicazioni
'[N']]]/571621</f>
        <v>8.5191128766980411E-3</v>
      </c>
      <c r="G180" s="20"/>
      <c r="H180" s="27">
        <f>Tabella3[[#This Row],[PESO Comunicazioni 
'[%']]]*Tabella3[[#This Row],[Copertura 
'[No = 0 ; SI = 1']]]</f>
        <v>0</v>
      </c>
    </row>
    <row r="181" spans="1:8" x14ac:dyDescent="0.3">
      <c r="A181" s="8" t="s">
        <v>45</v>
      </c>
      <c r="B181" s="25" t="s">
        <v>5</v>
      </c>
      <c r="C181" s="8" t="s">
        <v>6</v>
      </c>
      <c r="D181" s="8" t="s">
        <v>7</v>
      </c>
      <c r="E181" s="26">
        <v>266.76777414546007</v>
      </c>
      <c r="F181" s="27">
        <f>Tabella3[[#This Row],[Comunicazioni
'[N']]]/571621</f>
        <v>4.6668644809315976E-4</v>
      </c>
      <c r="G181" s="20"/>
      <c r="H181" s="27">
        <f>Tabella3[[#This Row],[PESO Comunicazioni 
'[%']]]*Tabella3[[#This Row],[Copertura 
'[No = 0 ; SI = 1']]]</f>
        <v>0</v>
      </c>
    </row>
    <row r="182" spans="1:8" x14ac:dyDescent="0.3">
      <c r="A182" s="8" t="s">
        <v>46</v>
      </c>
      <c r="B182" s="25" t="s">
        <v>5</v>
      </c>
      <c r="C182" s="8" t="s">
        <v>6</v>
      </c>
      <c r="D182" s="8" t="s">
        <v>7</v>
      </c>
      <c r="E182" s="26">
        <v>3209.1605277081931</v>
      </c>
      <c r="F182" s="27">
        <f>Tabella3[[#This Row],[Comunicazioni
'[N']]]/571621</f>
        <v>5.6141403617225279E-3</v>
      </c>
      <c r="G182" s="20"/>
      <c r="H182" s="27">
        <f>Tabella3[[#This Row],[PESO Comunicazioni 
'[%']]]*Tabella3[[#This Row],[Copertura 
'[No = 0 ; SI = 1']]]</f>
        <v>0</v>
      </c>
    </row>
    <row r="183" spans="1:8" x14ac:dyDescent="0.3">
      <c r="A183" s="8" t="s">
        <v>47</v>
      </c>
      <c r="B183" s="25" t="s">
        <v>5</v>
      </c>
      <c r="C183" s="8" t="s">
        <v>6</v>
      </c>
      <c r="D183" s="8" t="s">
        <v>7</v>
      </c>
      <c r="E183" s="26">
        <v>3411.9298145468838</v>
      </c>
      <c r="F183" s="27">
        <f>Tabella3[[#This Row],[Comunicazioni
'[N']]]/571621</f>
        <v>5.9688671594411045E-3</v>
      </c>
      <c r="G183" s="20"/>
      <c r="H183" s="27">
        <f>Tabella3[[#This Row],[PESO Comunicazioni 
'[%']]]*Tabella3[[#This Row],[Copertura 
'[No = 0 ; SI = 1']]]</f>
        <v>0</v>
      </c>
    </row>
    <row r="184" spans="1:8" x14ac:dyDescent="0.3">
      <c r="A184" s="8" t="s">
        <v>48</v>
      </c>
      <c r="B184" s="25" t="s">
        <v>5</v>
      </c>
      <c r="C184" s="8" t="s">
        <v>6</v>
      </c>
      <c r="D184" s="8" t="s">
        <v>7</v>
      </c>
      <c r="E184" s="26">
        <v>6346.0103517395974</v>
      </c>
      <c r="F184" s="27">
        <f>Tabella3[[#This Row],[Comunicazioni
'[N']]]/571621</f>
        <v>1.1101779591266936E-2</v>
      </c>
      <c r="G184" s="20"/>
      <c r="H184" s="27">
        <f>Tabella3[[#This Row],[PESO Comunicazioni 
'[%']]]*Tabella3[[#This Row],[Copertura 
'[No = 0 ; SI = 1']]]</f>
        <v>0</v>
      </c>
    </row>
    <row r="185" spans="1:8" x14ac:dyDescent="0.3">
      <c r="A185" s="8" t="s">
        <v>49</v>
      </c>
      <c r="B185" s="25" t="s">
        <v>5</v>
      </c>
      <c r="C185" s="8" t="s">
        <v>6</v>
      </c>
      <c r="D185" s="8" t="s">
        <v>7</v>
      </c>
      <c r="E185" s="26">
        <v>4348.299513259667</v>
      </c>
      <c r="F185" s="27">
        <f>Tabella3[[#This Row],[Comunicazioni
'[N']]]/571621</f>
        <v>7.6069625035813365E-3</v>
      </c>
      <c r="G185" s="20"/>
      <c r="H185" s="27">
        <f>Tabella3[[#This Row],[PESO Comunicazioni 
'[%']]]*Tabella3[[#This Row],[Copertura 
'[No = 0 ; SI = 1']]]</f>
        <v>0</v>
      </c>
    </row>
    <row r="186" spans="1:8" x14ac:dyDescent="0.3">
      <c r="A186" s="8" t="s">
        <v>50</v>
      </c>
      <c r="B186" s="25" t="s">
        <v>5</v>
      </c>
      <c r="C186" s="8" t="s">
        <v>6</v>
      </c>
      <c r="D186" s="8" t="s">
        <v>7</v>
      </c>
      <c r="E186" s="26">
        <v>1542.7936721561257</v>
      </c>
      <c r="F186" s="27">
        <f>Tabella3[[#This Row],[Comunicazioni
'[N']]]/571621</f>
        <v>2.6989800447431529E-3</v>
      </c>
      <c r="G186" s="20"/>
      <c r="H186" s="27">
        <f>Tabella3[[#This Row],[PESO Comunicazioni 
'[%']]]*Tabella3[[#This Row],[Copertura 
'[No = 0 ; SI = 1']]]</f>
        <v>0</v>
      </c>
    </row>
    <row r="187" spans="1:8" x14ac:dyDescent="0.3">
      <c r="A187" s="8" t="s">
        <v>51</v>
      </c>
      <c r="B187" s="25" t="s">
        <v>5</v>
      </c>
      <c r="C187" s="8" t="s">
        <v>6</v>
      </c>
      <c r="D187" s="8" t="s">
        <v>7</v>
      </c>
      <c r="E187" s="26">
        <v>388.52495943830559</v>
      </c>
      <c r="F187" s="27">
        <f>Tabella3[[#This Row],[Comunicazioni
'[N']]]/571621</f>
        <v>6.7968979347908065E-4</v>
      </c>
      <c r="G187" s="20"/>
      <c r="H187" s="27">
        <f>Tabella3[[#This Row],[PESO Comunicazioni 
'[%']]]*Tabella3[[#This Row],[Copertura 
'[No = 0 ; SI = 1']]]</f>
        <v>0</v>
      </c>
    </row>
    <row r="188" spans="1:8" x14ac:dyDescent="0.3">
      <c r="A188" s="8" t="s">
        <v>52</v>
      </c>
      <c r="B188" s="25" t="s">
        <v>5</v>
      </c>
      <c r="C188" s="8" t="s">
        <v>6</v>
      </c>
      <c r="D188" s="8" t="s">
        <v>7</v>
      </c>
      <c r="E188" s="26">
        <v>5803.8443199357162</v>
      </c>
      <c r="F188" s="27">
        <f>Tabella3[[#This Row],[Comunicazioni
'[N']]]/571621</f>
        <v>1.0153308433272598E-2</v>
      </c>
      <c r="G188" s="20"/>
      <c r="H188" s="27">
        <f>Tabella3[[#This Row],[PESO Comunicazioni 
'[%']]]*Tabella3[[#This Row],[Copertura 
'[No = 0 ; SI = 1']]]</f>
        <v>0</v>
      </c>
    </row>
    <row r="189" spans="1:8" x14ac:dyDescent="0.3">
      <c r="A189" s="8" t="s">
        <v>53</v>
      </c>
      <c r="B189" s="25" t="s">
        <v>5</v>
      </c>
      <c r="C189" s="8" t="s">
        <v>6</v>
      </c>
      <c r="D189" s="8" t="s">
        <v>7</v>
      </c>
      <c r="E189" s="26">
        <v>1419.9761613597993</v>
      </c>
      <c r="F189" s="27">
        <f>Tabella3[[#This Row],[Comunicazioni
'[N']]]/571621</f>
        <v>2.4841217543788616E-3</v>
      </c>
      <c r="G189" s="20"/>
      <c r="H189" s="27">
        <f>Tabella3[[#This Row],[PESO Comunicazioni 
'[%']]]*Tabella3[[#This Row],[Copertura 
'[No = 0 ; SI = 1']]]</f>
        <v>0</v>
      </c>
    </row>
    <row r="190" spans="1:8" x14ac:dyDescent="0.3">
      <c r="A190" s="8" t="s">
        <v>54</v>
      </c>
      <c r="B190" s="25" t="s">
        <v>5</v>
      </c>
      <c r="C190" s="8" t="s">
        <v>6</v>
      </c>
      <c r="D190" s="8" t="s">
        <v>7</v>
      </c>
      <c r="E190" s="26">
        <v>1370.6624322965495</v>
      </c>
      <c r="F190" s="27">
        <f>Tabella3[[#This Row],[Comunicazioni
'[N']]]/571621</f>
        <v>2.3978517799320693E-3</v>
      </c>
      <c r="G190" s="20"/>
      <c r="H190" s="27">
        <f>Tabella3[[#This Row],[PESO Comunicazioni 
'[%']]]*Tabella3[[#This Row],[Copertura 
'[No = 0 ; SI = 1']]]</f>
        <v>0</v>
      </c>
    </row>
    <row r="191" spans="1:8" x14ac:dyDescent="0.3">
      <c r="A191" s="8" t="s">
        <v>55</v>
      </c>
      <c r="B191" s="25" t="s">
        <v>5</v>
      </c>
      <c r="C191" s="8" t="s">
        <v>6</v>
      </c>
      <c r="D191" s="8" t="s">
        <v>7</v>
      </c>
      <c r="E191" s="26">
        <v>1071.5748783149168</v>
      </c>
      <c r="F191" s="27">
        <f>Tabella3[[#This Row],[Comunicazioni
'[N']]]/571621</f>
        <v>1.8746247571641292E-3</v>
      </c>
      <c r="G191" s="20"/>
      <c r="H191" s="27">
        <f>Tabella3[[#This Row],[PESO Comunicazioni 
'[%']]]*Tabella3[[#This Row],[Copertura 
'[No = 0 ; SI = 1']]]</f>
        <v>0</v>
      </c>
    </row>
    <row r="192" spans="1:8" x14ac:dyDescent="0.3">
      <c r="A192" s="8" t="s">
        <v>56</v>
      </c>
      <c r="B192" s="25" t="s">
        <v>5</v>
      </c>
      <c r="C192" s="8" t="s">
        <v>6</v>
      </c>
      <c r="D192" s="8" t="s">
        <v>7</v>
      </c>
      <c r="E192" s="26">
        <v>1413.7861086899725</v>
      </c>
      <c r="F192" s="27">
        <f>Tabella3[[#This Row],[Comunicazioni
'[N']]]/571621</f>
        <v>2.4732928088540703E-3</v>
      </c>
      <c r="G192" s="20"/>
      <c r="H192" s="27">
        <f>Tabella3[[#This Row],[PESO Comunicazioni 
'[%']]]*Tabella3[[#This Row],[Copertura 
'[No = 0 ; SI = 1']]]</f>
        <v>0</v>
      </c>
    </row>
    <row r="193" spans="1:8" x14ac:dyDescent="0.3">
      <c r="A193" s="8" t="s">
        <v>57</v>
      </c>
      <c r="B193" s="25" t="s">
        <v>5</v>
      </c>
      <c r="C193" s="8" t="s">
        <v>6</v>
      </c>
      <c r="D193" s="8" t="s">
        <v>7</v>
      </c>
      <c r="E193" s="26">
        <v>556.16754449711175</v>
      </c>
      <c r="F193" s="27">
        <f>Tabella3[[#This Row],[Comunicazioni
'[N']]]/571621</f>
        <v>9.729655567187205E-4</v>
      </c>
      <c r="G193" s="20"/>
      <c r="H193" s="27">
        <f>Tabella3[[#This Row],[PESO Comunicazioni 
'[%']]]*Tabella3[[#This Row],[Copertura 
'[No = 0 ; SI = 1']]]</f>
        <v>0</v>
      </c>
    </row>
    <row r="194" spans="1:8" x14ac:dyDescent="0.3">
      <c r="A194" s="8" t="s">
        <v>58</v>
      </c>
      <c r="B194" s="25" t="s">
        <v>5</v>
      </c>
      <c r="C194" s="8" t="s">
        <v>6</v>
      </c>
      <c r="D194" s="8" t="s">
        <v>7</v>
      </c>
      <c r="E194" s="26">
        <v>716.36516063309182</v>
      </c>
      <c r="F194" s="27">
        <f>Tabella3[[#This Row],[Comunicazioni
'[N']]]/571621</f>
        <v>1.253217010279699E-3</v>
      </c>
      <c r="G194" s="20"/>
      <c r="H194" s="27">
        <f>Tabella3[[#This Row],[PESO Comunicazioni 
'[%']]]*Tabella3[[#This Row],[Copertura 
'[No = 0 ; SI = 1']]]</f>
        <v>0</v>
      </c>
    </row>
    <row r="195" spans="1:8" x14ac:dyDescent="0.3">
      <c r="A195" s="8" t="s">
        <v>59</v>
      </c>
      <c r="B195" s="25" t="s">
        <v>5</v>
      </c>
      <c r="C195" s="8" t="s">
        <v>6</v>
      </c>
      <c r="D195" s="8" t="s">
        <v>7</v>
      </c>
      <c r="E195" s="26">
        <v>898.19326028203272</v>
      </c>
      <c r="F195" s="27">
        <f>Tabella3[[#This Row],[Comunicazioni
'[N']]]/571621</f>
        <v>1.5713090671651893E-3</v>
      </c>
      <c r="G195" s="20"/>
      <c r="H195" s="27">
        <f>Tabella3[[#This Row],[PESO Comunicazioni 
'[%']]]*Tabella3[[#This Row],[Copertura 
'[No = 0 ; SI = 1']]]</f>
        <v>0</v>
      </c>
    </row>
    <row r="196" spans="1:8" x14ac:dyDescent="0.3">
      <c r="A196" s="8" t="s">
        <v>60</v>
      </c>
      <c r="B196" s="25" t="s">
        <v>5</v>
      </c>
      <c r="C196" s="8" t="s">
        <v>6</v>
      </c>
      <c r="D196" s="8" t="s">
        <v>7</v>
      </c>
      <c r="E196" s="26">
        <v>538.22333192090082</v>
      </c>
      <c r="F196" s="27">
        <f>Tabella3[[#This Row],[Comunicazioni
'[N']]]/571621</f>
        <v>9.4157375589927733E-4</v>
      </c>
      <c r="G196" s="20"/>
      <c r="H196" s="27">
        <f>Tabella3[[#This Row],[PESO Comunicazioni 
'[%']]]*Tabella3[[#This Row],[Copertura 
'[No = 0 ; SI = 1']]]</f>
        <v>0</v>
      </c>
    </row>
    <row r="197" spans="1:8" x14ac:dyDescent="0.3">
      <c r="A197" s="8" t="s">
        <v>61</v>
      </c>
      <c r="B197" s="25" t="s">
        <v>5</v>
      </c>
      <c r="C197" s="8" t="s">
        <v>6</v>
      </c>
      <c r="D197" s="8" t="s">
        <v>7</v>
      </c>
      <c r="E197" s="26">
        <v>5235.2590349939292</v>
      </c>
      <c r="F197" s="27">
        <f>Tabella3[[#This Row],[Comunicazioni
'[N']]]/571621</f>
        <v>9.1586191462418795E-3</v>
      </c>
      <c r="G197" s="20"/>
      <c r="H197" s="27">
        <f>Tabella3[[#This Row],[PESO Comunicazioni 
'[%']]]*Tabella3[[#This Row],[Copertura 
'[No = 0 ; SI = 1']]]</f>
        <v>0</v>
      </c>
    </row>
    <row r="198" spans="1:8" x14ac:dyDescent="0.3">
      <c r="A198" s="8" t="s">
        <v>62</v>
      </c>
      <c r="B198" s="25" t="s">
        <v>5</v>
      </c>
      <c r="C198" s="8" t="s">
        <v>6</v>
      </c>
      <c r="D198" s="8" t="s">
        <v>7</v>
      </c>
      <c r="E198" s="26">
        <v>1197.0847108209159</v>
      </c>
      <c r="F198" s="27">
        <f>Tabella3[[#This Row],[Comunicazioni
'[N']]]/571621</f>
        <v>2.0941930244356244E-3</v>
      </c>
      <c r="G198" s="20"/>
      <c r="H198" s="27">
        <f>Tabella3[[#This Row],[PESO Comunicazioni 
'[%']]]*Tabella3[[#This Row],[Copertura 
'[No = 0 ; SI = 1']]]</f>
        <v>0</v>
      </c>
    </row>
    <row r="199" spans="1:8" x14ac:dyDescent="0.3">
      <c r="A199" s="8" t="s">
        <v>63</v>
      </c>
      <c r="B199" s="25" t="s">
        <v>5</v>
      </c>
      <c r="C199" s="8" t="s">
        <v>6</v>
      </c>
      <c r="D199" s="8" t="s">
        <v>7</v>
      </c>
      <c r="E199" s="26">
        <v>510.72408826751621</v>
      </c>
      <c r="F199" s="27">
        <f>Tabella3[[#This Row],[Comunicazioni
'[N']]]/571621</f>
        <v>8.934662796984649E-4</v>
      </c>
      <c r="G199" s="20"/>
      <c r="H199" s="27">
        <f>Tabella3[[#This Row],[PESO Comunicazioni 
'[%']]]*Tabella3[[#This Row],[Copertura 
'[No = 0 ; SI = 1']]]</f>
        <v>0</v>
      </c>
    </row>
    <row r="200" spans="1:8" x14ac:dyDescent="0.3">
      <c r="A200" s="8" t="s">
        <v>64</v>
      </c>
      <c r="B200" s="25" t="s">
        <v>5</v>
      </c>
      <c r="C200" s="8" t="s">
        <v>6</v>
      </c>
      <c r="D200" s="8" t="s">
        <v>7</v>
      </c>
      <c r="E200" s="26">
        <v>115.3831307261147</v>
      </c>
      <c r="F200" s="27">
        <f>Tabella3[[#This Row],[Comunicazioni
'[N']]]/571621</f>
        <v>2.018525049396623E-4</v>
      </c>
      <c r="G200" s="20"/>
      <c r="H200" s="27">
        <f>Tabella3[[#This Row],[PESO Comunicazioni 
'[%']]]*Tabella3[[#This Row],[Copertura 
'[No = 0 ; SI = 1']]]</f>
        <v>0</v>
      </c>
    </row>
    <row r="201" spans="1:8" x14ac:dyDescent="0.3">
      <c r="A201" s="8" t="s">
        <v>65</v>
      </c>
      <c r="B201" s="25" t="s">
        <v>5</v>
      </c>
      <c r="C201" s="8" t="s">
        <v>6</v>
      </c>
      <c r="D201" s="8" t="s">
        <v>7</v>
      </c>
      <c r="E201" s="26">
        <v>847.87045505939909</v>
      </c>
      <c r="F201" s="27">
        <f>Tabella3[[#This Row],[Comunicazioni
'[N']]]/571621</f>
        <v>1.4832738039004848E-3</v>
      </c>
      <c r="G201" s="20"/>
      <c r="H201" s="27">
        <f>Tabella3[[#This Row],[PESO Comunicazioni 
'[%']]]*Tabella3[[#This Row],[Copertura 
'[No = 0 ; SI = 1']]]</f>
        <v>0</v>
      </c>
    </row>
    <row r="202" spans="1:8" x14ac:dyDescent="0.3">
      <c r="A202" s="8" t="s">
        <v>66</v>
      </c>
      <c r="B202" s="25" t="s">
        <v>5</v>
      </c>
      <c r="C202" s="8" t="s">
        <v>6</v>
      </c>
      <c r="D202" s="8" t="s">
        <v>7</v>
      </c>
      <c r="E202" s="26">
        <v>1197.3939018044739</v>
      </c>
      <c r="F202" s="27">
        <f>Tabella3[[#This Row],[Comunicazioni
'[N']]]/571621</f>
        <v>2.0947339265080778E-3</v>
      </c>
      <c r="G202" s="20"/>
      <c r="H202" s="27">
        <f>Tabella3[[#This Row],[PESO Comunicazioni 
'[%']]]*Tabella3[[#This Row],[Copertura 
'[No = 0 ; SI = 1']]]</f>
        <v>0</v>
      </c>
    </row>
    <row r="203" spans="1:8" x14ac:dyDescent="0.3">
      <c r="A203" s="8" t="s">
        <v>67</v>
      </c>
      <c r="B203" s="25" t="s">
        <v>5</v>
      </c>
      <c r="C203" s="8" t="s">
        <v>6</v>
      </c>
      <c r="D203" s="8" t="s">
        <v>7</v>
      </c>
      <c r="E203" s="26">
        <v>832.24753501259113</v>
      </c>
      <c r="F203" s="27">
        <f>Tabella3[[#This Row],[Comunicazioni
'[N']]]/571621</f>
        <v>1.4559428975013009E-3</v>
      </c>
      <c r="G203" s="20"/>
      <c r="H203" s="27">
        <f>Tabella3[[#This Row],[PESO Comunicazioni 
'[%']]]*Tabella3[[#This Row],[Copertura 
'[No = 0 ; SI = 1']]]</f>
        <v>0</v>
      </c>
    </row>
    <row r="204" spans="1:8" x14ac:dyDescent="0.3">
      <c r="A204" s="8" t="s">
        <v>68</v>
      </c>
      <c r="B204" s="25" t="s">
        <v>5</v>
      </c>
      <c r="C204" s="8" t="s">
        <v>6</v>
      </c>
      <c r="D204" s="8" t="s">
        <v>7</v>
      </c>
      <c r="E204" s="26">
        <v>340.711986721671</v>
      </c>
      <c r="F204" s="27">
        <f>Tabella3[[#This Row],[Comunicazioni
'[N']]]/571621</f>
        <v>5.9604525852211692E-4</v>
      </c>
      <c r="G204" s="20"/>
      <c r="H204" s="27">
        <f>Tabella3[[#This Row],[PESO Comunicazioni 
'[%']]]*Tabella3[[#This Row],[Copertura 
'[No = 0 ; SI = 1']]]</f>
        <v>0</v>
      </c>
    </row>
    <row r="205" spans="1:8" x14ac:dyDescent="0.3">
      <c r="A205" s="8" t="s">
        <v>69</v>
      </c>
      <c r="B205" s="25" t="s">
        <v>5</v>
      </c>
      <c r="C205" s="8" t="s">
        <v>6</v>
      </c>
      <c r="D205" s="8" t="s">
        <v>7</v>
      </c>
      <c r="E205" s="26">
        <v>724.17662065649574</v>
      </c>
      <c r="F205" s="27">
        <f>Tabella3[[#This Row],[Comunicazioni
'[N']]]/571621</f>
        <v>1.266882463479291E-3</v>
      </c>
      <c r="G205" s="20"/>
      <c r="H205" s="27">
        <f>Tabella3[[#This Row],[PESO Comunicazioni 
'[%']]]*Tabella3[[#This Row],[Copertura 
'[No = 0 ; SI = 1']]]</f>
        <v>0</v>
      </c>
    </row>
    <row r="206" spans="1:8" x14ac:dyDescent="0.3">
      <c r="A206" s="8" t="s">
        <v>1275</v>
      </c>
      <c r="B206" s="25" t="s">
        <v>5</v>
      </c>
      <c r="C206" s="8" t="s">
        <v>6</v>
      </c>
      <c r="D206" s="8" t="s">
        <v>252</v>
      </c>
      <c r="E206" s="26">
        <v>12.814485409865219</v>
      </c>
      <c r="F206" s="27">
        <f>Tabella3[[#This Row],[Comunicazioni
'[N']]]/571621</f>
        <v>2.2417800273022193E-5</v>
      </c>
      <c r="G206" s="20"/>
      <c r="H206" s="27">
        <f>Tabella3[[#This Row],[PESO Comunicazioni 
'[%']]]*Tabella3[[#This Row],[Copertura 
'[No = 0 ; SI = 1']]]</f>
        <v>0</v>
      </c>
    </row>
    <row r="207" spans="1:8" x14ac:dyDescent="0.3">
      <c r="A207" s="8" t="s">
        <v>1263</v>
      </c>
      <c r="B207" s="25" t="s">
        <v>5</v>
      </c>
      <c r="C207" s="8" t="s">
        <v>6</v>
      </c>
      <c r="D207" s="8" t="s">
        <v>7</v>
      </c>
      <c r="E207" s="26">
        <v>3.1251890866538306</v>
      </c>
      <c r="F207" s="27">
        <f>Tabella3[[#This Row],[Comunicazioni
'[N']]]/571621</f>
        <v>5.4672398086386445E-6</v>
      </c>
      <c r="G207" s="20"/>
      <c r="H207" s="27">
        <f>Tabella3[[#This Row],[PESO Comunicazioni 
'[%']]]*Tabella3[[#This Row],[Copertura 
'[No = 0 ; SI = 1']]]</f>
        <v>0</v>
      </c>
    </row>
    <row r="208" spans="1:8" x14ac:dyDescent="0.3">
      <c r="A208" s="8" t="s">
        <v>1262</v>
      </c>
      <c r="B208" s="25" t="s">
        <v>5</v>
      </c>
      <c r="C208" s="8" t="s">
        <v>6</v>
      </c>
      <c r="D208" s="8" t="s">
        <v>7</v>
      </c>
      <c r="E208" s="26">
        <v>70.129727166345759</v>
      </c>
      <c r="F208" s="27">
        <f>Tabella3[[#This Row],[Comunicazioni
'[N']]]/571621</f>
        <v>1.2268570812889266E-4</v>
      </c>
      <c r="G208" s="20"/>
      <c r="H208" s="27">
        <f>Tabella3[[#This Row],[PESO Comunicazioni 
'[%']]]*Tabella3[[#This Row],[Copertura 
'[No = 0 ; SI = 1']]]</f>
        <v>0</v>
      </c>
    </row>
    <row r="209" spans="1:8" x14ac:dyDescent="0.3">
      <c r="A209" s="8" t="s">
        <v>143</v>
      </c>
      <c r="B209" s="25" t="s">
        <v>5</v>
      </c>
      <c r="C209" s="8" t="s">
        <v>6</v>
      </c>
      <c r="D209" s="8" t="s">
        <v>144</v>
      </c>
      <c r="E209" s="26">
        <v>1945.5720351542004</v>
      </c>
      <c r="F209" s="27">
        <f>Tabella3[[#This Row],[Comunicazioni
'[N']]]/571621</f>
        <v>3.403604897570594E-3</v>
      </c>
      <c r="G209" s="20"/>
      <c r="H209" s="27">
        <f>Tabella3[[#This Row],[PESO Comunicazioni 
'[%']]]*Tabella3[[#This Row],[Copertura 
'[No = 0 ; SI = 1']]]</f>
        <v>0</v>
      </c>
    </row>
    <row r="210" spans="1:8" x14ac:dyDescent="0.3">
      <c r="A210" s="8" t="s">
        <v>145</v>
      </c>
      <c r="B210" s="25" t="s">
        <v>5</v>
      </c>
      <c r="C210" s="8" t="s">
        <v>6</v>
      </c>
      <c r="D210" s="8" t="s">
        <v>144</v>
      </c>
      <c r="E210" s="26">
        <v>479.65619929788204</v>
      </c>
      <c r="F210" s="27">
        <f>Tabella3[[#This Row],[Comunicazioni
'[N']]]/571621</f>
        <v>8.3911577653354589E-4</v>
      </c>
      <c r="G210" s="20"/>
      <c r="H210" s="27">
        <f>Tabella3[[#This Row],[PESO Comunicazioni 
'[%']]]*Tabella3[[#This Row],[Copertura 
'[No = 0 ; SI = 1']]]</f>
        <v>0</v>
      </c>
    </row>
    <row r="211" spans="1:8" x14ac:dyDescent="0.3">
      <c r="A211" s="8" t="s">
        <v>146</v>
      </c>
      <c r="B211" s="25" t="s">
        <v>5</v>
      </c>
      <c r="C211" s="8" t="s">
        <v>6</v>
      </c>
      <c r="D211" s="8" t="s">
        <v>144</v>
      </c>
      <c r="E211" s="26">
        <v>506.09965552747769</v>
      </c>
      <c r="F211" s="27">
        <f>Tabella3[[#This Row],[Comunicazioni
'[N']]]/571621</f>
        <v>8.8537624672200231E-4</v>
      </c>
      <c r="G211" s="20"/>
      <c r="H211" s="27">
        <f>Tabella3[[#This Row],[PESO Comunicazioni 
'[%']]]*Tabella3[[#This Row],[Copertura 
'[No = 0 ; SI = 1']]]</f>
        <v>0</v>
      </c>
    </row>
    <row r="212" spans="1:8" x14ac:dyDescent="0.3">
      <c r="A212" s="8" t="s">
        <v>147</v>
      </c>
      <c r="B212" s="25" t="s">
        <v>5</v>
      </c>
      <c r="C212" s="8" t="s">
        <v>6</v>
      </c>
      <c r="D212" s="8" t="s">
        <v>144</v>
      </c>
      <c r="E212" s="26">
        <v>683.73316442689998</v>
      </c>
      <c r="F212" s="27">
        <f>Tabella3[[#This Row],[Comunicazioni
'[N']]]/571621</f>
        <v>1.1961302408884558E-3</v>
      </c>
      <c r="G212" s="20"/>
      <c r="H212" s="27">
        <f>Tabella3[[#This Row],[PESO Comunicazioni 
'[%']]]*Tabella3[[#This Row],[Copertura 
'[No = 0 ; SI = 1']]]</f>
        <v>0</v>
      </c>
    </row>
    <row r="213" spans="1:8" x14ac:dyDescent="0.3">
      <c r="A213" s="8" t="s">
        <v>148</v>
      </c>
      <c r="B213" s="25" t="s">
        <v>5</v>
      </c>
      <c r="C213" s="8" t="s">
        <v>6</v>
      </c>
      <c r="D213" s="8" t="s">
        <v>144</v>
      </c>
      <c r="E213" s="26">
        <v>453.84473927447812</v>
      </c>
      <c r="F213" s="27">
        <f>Tabella3[[#This Row],[Comunicazioni
'[N']]]/571621</f>
        <v>7.9396092738803878E-4</v>
      </c>
      <c r="G213" s="20"/>
      <c r="H213" s="27">
        <f>Tabella3[[#This Row],[PESO Comunicazioni 
'[%']]]*Tabella3[[#This Row],[Copertura 
'[No = 0 ; SI = 1']]]</f>
        <v>0</v>
      </c>
    </row>
    <row r="214" spans="1:8" x14ac:dyDescent="0.3">
      <c r="A214" s="8" t="s">
        <v>149</v>
      </c>
      <c r="B214" s="25" t="s">
        <v>5</v>
      </c>
      <c r="C214" s="8" t="s">
        <v>6</v>
      </c>
      <c r="D214" s="8" t="s">
        <v>144</v>
      </c>
      <c r="E214" s="26">
        <v>1092.7664436779742</v>
      </c>
      <c r="F214" s="27">
        <f>Tabella3[[#This Row],[Comunicazioni
'[N']]]/571621</f>
        <v>1.9116975122991881E-3</v>
      </c>
      <c r="G214" s="20"/>
      <c r="H214" s="27">
        <f>Tabella3[[#This Row],[PESO Comunicazioni 
'[%']]]*Tabella3[[#This Row],[Copertura 
'[No = 0 ; SI = 1']]]</f>
        <v>0</v>
      </c>
    </row>
    <row r="215" spans="1:8" x14ac:dyDescent="0.3">
      <c r="A215" s="8" t="s">
        <v>150</v>
      </c>
      <c r="B215" s="25" t="s">
        <v>5</v>
      </c>
      <c r="C215" s="8" t="s">
        <v>6</v>
      </c>
      <c r="D215" s="8" t="s">
        <v>144</v>
      </c>
      <c r="E215" s="26">
        <v>636.6698135369578</v>
      </c>
      <c r="F215" s="27">
        <f>Tabella3[[#This Row],[Comunicazioni
'[N']]]/571621</f>
        <v>1.1137971025154041E-3</v>
      </c>
      <c r="G215" s="20"/>
      <c r="H215" s="27">
        <f>Tabella3[[#This Row],[PESO Comunicazioni 
'[%']]]*Tabella3[[#This Row],[Copertura 
'[No = 0 ; SI = 1']]]</f>
        <v>0</v>
      </c>
    </row>
    <row r="216" spans="1:8" x14ac:dyDescent="0.3">
      <c r="A216" s="8" t="s">
        <v>151</v>
      </c>
      <c r="B216" s="25" t="s">
        <v>5</v>
      </c>
      <c r="C216" s="8" t="s">
        <v>6</v>
      </c>
      <c r="D216" s="8" t="s">
        <v>144</v>
      </c>
      <c r="E216" s="26">
        <v>179.88691245919131</v>
      </c>
      <c r="F216" s="27">
        <f>Tabella3[[#This Row],[Comunicazioni
'[N']]]/571621</f>
        <v>3.1469612288420352E-4</v>
      </c>
      <c r="G216" s="20"/>
      <c r="H216" s="27">
        <f>Tabella3[[#This Row],[PESO Comunicazioni 
'[%']]]*Tabella3[[#This Row],[Copertura 
'[No = 0 ; SI = 1']]]</f>
        <v>0</v>
      </c>
    </row>
    <row r="217" spans="1:8" x14ac:dyDescent="0.3">
      <c r="A217" s="8" t="s">
        <v>152</v>
      </c>
      <c r="B217" s="25" t="s">
        <v>5</v>
      </c>
      <c r="C217" s="8" t="s">
        <v>6</v>
      </c>
      <c r="D217" s="8" t="s">
        <v>144</v>
      </c>
      <c r="E217" s="26">
        <v>1221.0213599309739</v>
      </c>
      <c r="F217" s="27">
        <f>Tabella3[[#This Row],[Comunicazioni
'[N']]]/571621</f>
        <v>2.1360680589603493E-3</v>
      </c>
      <c r="G217" s="20"/>
      <c r="H217" s="27">
        <f>Tabella3[[#This Row],[PESO Comunicazioni 
'[%']]]*Tabella3[[#This Row],[Copertura 
'[No = 0 ; SI = 1']]]</f>
        <v>0</v>
      </c>
    </row>
    <row r="218" spans="1:8" x14ac:dyDescent="0.3">
      <c r="A218" s="8" t="s">
        <v>153</v>
      </c>
      <c r="B218" s="25" t="s">
        <v>5</v>
      </c>
      <c r="C218" s="8" t="s">
        <v>6</v>
      </c>
      <c r="D218" s="8" t="s">
        <v>144</v>
      </c>
      <c r="E218" s="26">
        <v>625.10721899363091</v>
      </c>
      <c r="F218" s="27">
        <f>Tabella3[[#This Row],[Comunicazioni
'[N']]]/571621</f>
        <v>1.0935693737522431E-3</v>
      </c>
      <c r="G218" s="20"/>
      <c r="H218" s="27">
        <f>Tabella3[[#This Row],[PESO Comunicazioni 
'[%']]]*Tabella3[[#This Row],[Copertura 
'[No = 0 ; SI = 1']]]</f>
        <v>0</v>
      </c>
    </row>
    <row r="219" spans="1:8" x14ac:dyDescent="0.3">
      <c r="A219" s="8" t="s">
        <v>154</v>
      </c>
      <c r="B219" s="25" t="s">
        <v>5</v>
      </c>
      <c r="C219" s="8" t="s">
        <v>6</v>
      </c>
      <c r="D219" s="8" t="s">
        <v>144</v>
      </c>
      <c r="E219" s="26">
        <v>424.09209206132448</v>
      </c>
      <c r="F219" s="27">
        <f>Tabella3[[#This Row],[Comunicazioni
'[N']]]/571621</f>
        <v>7.4191132246947619E-4</v>
      </c>
      <c r="G219" s="20"/>
      <c r="H219" s="27">
        <f>Tabella3[[#This Row],[PESO Comunicazioni 
'[%']]]*Tabella3[[#This Row],[Copertura 
'[No = 0 ; SI = 1']]]</f>
        <v>0</v>
      </c>
    </row>
    <row r="220" spans="1:8" x14ac:dyDescent="0.3">
      <c r="A220" s="8" t="s">
        <v>155</v>
      </c>
      <c r="B220" s="25" t="s">
        <v>5</v>
      </c>
      <c r="C220" s="8" t="s">
        <v>6</v>
      </c>
      <c r="D220" s="8" t="s">
        <v>144</v>
      </c>
      <c r="E220" s="26">
        <v>176.76323606576813</v>
      </c>
      <c r="F220" s="27">
        <f>Tabella3[[#This Row],[Comunicazioni
'[N']]]/571621</f>
        <v>3.092315293975696E-4</v>
      </c>
      <c r="G220" s="20"/>
      <c r="H220" s="27">
        <f>Tabella3[[#This Row],[PESO Comunicazioni 
'[%']]]*Tabella3[[#This Row],[Copertura 
'[No = 0 ; SI = 1']]]</f>
        <v>0</v>
      </c>
    </row>
    <row r="221" spans="1:8" x14ac:dyDescent="0.3">
      <c r="A221" s="8" t="s">
        <v>156</v>
      </c>
      <c r="B221" s="25" t="s">
        <v>5</v>
      </c>
      <c r="C221" s="8" t="s">
        <v>6</v>
      </c>
      <c r="D221" s="8" t="s">
        <v>144</v>
      </c>
      <c r="E221" s="26">
        <v>197.63955967234494</v>
      </c>
      <c r="F221" s="27">
        <f>Tabella3[[#This Row],[Comunicazioni
'[N']]]/571621</f>
        <v>3.4575279717215593E-4</v>
      </c>
      <c r="G221" s="20"/>
      <c r="H221" s="27">
        <f>Tabella3[[#This Row],[PESO Comunicazioni 
'[%']]]*Tabella3[[#This Row],[Copertura 
'[No = 0 ; SI = 1']]]</f>
        <v>0</v>
      </c>
    </row>
    <row r="222" spans="1:8" x14ac:dyDescent="0.3">
      <c r="A222" s="8" t="s">
        <v>157</v>
      </c>
      <c r="B222" s="25" t="s">
        <v>5</v>
      </c>
      <c r="C222" s="8" t="s">
        <v>6</v>
      </c>
      <c r="D222" s="8" t="s">
        <v>144</v>
      </c>
      <c r="E222" s="26">
        <v>125.88388707273003</v>
      </c>
      <c r="F222" s="27">
        <f>Tabella3[[#This Row],[Comunicazioni
'[N']]]/571621</f>
        <v>2.2022264240244854E-4</v>
      </c>
      <c r="G222" s="20"/>
      <c r="H222" s="27">
        <f>Tabella3[[#This Row],[PESO Comunicazioni 
'[%']]]*Tabella3[[#This Row],[Copertura 
'[No = 0 ; SI = 1']]]</f>
        <v>0</v>
      </c>
    </row>
    <row r="223" spans="1:8" x14ac:dyDescent="0.3">
      <c r="A223" s="8" t="s">
        <v>158</v>
      </c>
      <c r="B223" s="25" t="s">
        <v>5</v>
      </c>
      <c r="C223" s="8" t="s">
        <v>6</v>
      </c>
      <c r="D223" s="8" t="s">
        <v>144</v>
      </c>
      <c r="E223" s="26">
        <v>154.635021592653</v>
      </c>
      <c r="F223" s="27">
        <f>Tabella3[[#This Row],[Comunicazioni
'[N']]]/571621</f>
        <v>2.7052019011312219E-4</v>
      </c>
      <c r="G223" s="20"/>
      <c r="H223" s="27">
        <f>Tabella3[[#This Row],[PESO Comunicazioni 
'[%']]]*Tabella3[[#This Row],[Copertura 
'[No = 0 ; SI = 1']]]</f>
        <v>0</v>
      </c>
    </row>
    <row r="224" spans="1:8" x14ac:dyDescent="0.3">
      <c r="A224" s="8" t="s">
        <v>159</v>
      </c>
      <c r="B224" s="25" t="s">
        <v>5</v>
      </c>
      <c r="C224" s="8" t="s">
        <v>6</v>
      </c>
      <c r="D224" s="8" t="s">
        <v>144</v>
      </c>
      <c r="E224" s="26">
        <v>3.1251890866538306</v>
      </c>
      <c r="F224" s="27">
        <f>Tabella3[[#This Row],[Comunicazioni
'[N']]]/571621</f>
        <v>5.4672398086386445E-6</v>
      </c>
      <c r="G224" s="20"/>
      <c r="H224" s="27">
        <f>Tabella3[[#This Row],[PESO Comunicazioni 
'[%']]]*Tabella3[[#This Row],[Copertura 
'[No = 0 ; SI = 1']]]</f>
        <v>0</v>
      </c>
    </row>
    <row r="225" spans="1:8" x14ac:dyDescent="0.3">
      <c r="A225" s="8" t="s">
        <v>160</v>
      </c>
      <c r="B225" s="25" t="s">
        <v>5</v>
      </c>
      <c r="C225" s="8" t="s">
        <v>6</v>
      </c>
      <c r="D225" s="8" t="s">
        <v>144</v>
      </c>
      <c r="E225" s="26">
        <v>719.05143156984195</v>
      </c>
      <c r="F225" s="27">
        <f>Tabella3[[#This Row],[Comunicazioni
'[N']]]/571621</f>
        <v>1.2579164018988839E-3</v>
      </c>
      <c r="G225" s="20"/>
      <c r="H225" s="27">
        <f>Tabella3[[#This Row],[PESO Comunicazioni 
'[%']]]*Tabella3[[#This Row],[Copertura 
'[No = 0 ; SI = 1']]]</f>
        <v>0</v>
      </c>
    </row>
    <row r="226" spans="1:8" x14ac:dyDescent="0.3">
      <c r="A226" s="8" t="s">
        <v>161</v>
      </c>
      <c r="B226" s="25" t="s">
        <v>5</v>
      </c>
      <c r="C226" s="8" t="s">
        <v>6</v>
      </c>
      <c r="D226" s="8" t="s">
        <v>144</v>
      </c>
      <c r="E226" s="26">
        <v>916.75585482535962</v>
      </c>
      <c r="F226" s="27">
        <f>Tabella3[[#This Row],[Comunicazioni
'[N']]]/571621</f>
        <v>1.6037826721295397E-3</v>
      </c>
      <c r="G226" s="20"/>
      <c r="H226" s="27">
        <f>Tabella3[[#This Row],[PESO Comunicazioni 
'[%']]]*Tabella3[[#This Row],[Copertura 
'[No = 0 ; SI = 1']]]</f>
        <v>0</v>
      </c>
    </row>
    <row r="227" spans="1:8" x14ac:dyDescent="0.3">
      <c r="A227" s="8" t="s">
        <v>162</v>
      </c>
      <c r="B227" s="25" t="s">
        <v>5</v>
      </c>
      <c r="C227" s="8" t="s">
        <v>6</v>
      </c>
      <c r="D227" s="8" t="s">
        <v>144</v>
      </c>
      <c r="E227" s="26">
        <v>2806.0111355298486</v>
      </c>
      <c r="F227" s="27">
        <f>Tabella3[[#This Row],[Comunicazioni
'[N']]]/571621</f>
        <v>4.9088664264081419E-3</v>
      </c>
      <c r="G227" s="20"/>
      <c r="H227" s="27">
        <f>Tabella3[[#This Row],[PESO Comunicazioni 
'[%']]]*Tabella3[[#This Row],[Copertura 
'[No = 0 ; SI = 1']]]</f>
        <v>0</v>
      </c>
    </row>
    <row r="228" spans="1:8" x14ac:dyDescent="0.3">
      <c r="A228" s="8" t="s">
        <v>163</v>
      </c>
      <c r="B228" s="25" t="s">
        <v>5</v>
      </c>
      <c r="C228" s="8" t="s">
        <v>6</v>
      </c>
      <c r="D228" s="8" t="s">
        <v>144</v>
      </c>
      <c r="E228" s="26">
        <v>477.78138838453583</v>
      </c>
      <c r="F228" s="27">
        <f>Tabella3[[#This Row],[Comunicazioni
'[N']]]/571621</f>
        <v>8.3583596191276358E-4</v>
      </c>
      <c r="G228" s="20"/>
      <c r="H228" s="27">
        <f>Tabella3[[#This Row],[PESO Comunicazioni 
'[%']]]*Tabella3[[#This Row],[Copertura 
'[No = 0 ; SI = 1']]]</f>
        <v>0</v>
      </c>
    </row>
    <row r="229" spans="1:8" x14ac:dyDescent="0.3">
      <c r="A229" s="8" t="s">
        <v>164</v>
      </c>
      <c r="B229" s="25" t="s">
        <v>5</v>
      </c>
      <c r="C229" s="8" t="s">
        <v>6</v>
      </c>
      <c r="D229" s="8" t="s">
        <v>144</v>
      </c>
      <c r="E229" s="26">
        <v>1044.7664436779742</v>
      </c>
      <c r="F229" s="27">
        <f>Tabella3[[#This Row],[Comunicazioni
'[N']]]/571621</f>
        <v>1.8277257897767476E-3</v>
      </c>
      <c r="G229" s="20"/>
      <c r="H229" s="27">
        <f>Tabella3[[#This Row],[PESO Comunicazioni 
'[%']]]*Tabella3[[#This Row],[Copertura 
'[No = 0 ; SI = 1']]]</f>
        <v>0</v>
      </c>
    </row>
    <row r="230" spans="1:8" x14ac:dyDescent="0.3">
      <c r="A230" s="8" t="s">
        <v>165</v>
      </c>
      <c r="B230" s="25" t="s">
        <v>5</v>
      </c>
      <c r="C230" s="8" t="s">
        <v>6</v>
      </c>
      <c r="D230" s="8" t="s">
        <v>144</v>
      </c>
      <c r="E230" s="26">
        <v>628.3575971669386</v>
      </c>
      <c r="F230" s="27">
        <f>Tabella3[[#This Row],[Comunicazioni
'[N']]]/571621</f>
        <v>1.0992556207118679E-3</v>
      </c>
      <c r="G230" s="20"/>
      <c r="H230" s="27">
        <f>Tabella3[[#This Row],[PESO Comunicazioni 
'[%']]]*Tabella3[[#This Row],[Copertura 
'[No = 0 ; SI = 1']]]</f>
        <v>0</v>
      </c>
    </row>
    <row r="231" spans="1:8" x14ac:dyDescent="0.3">
      <c r="A231" s="8" t="s">
        <v>166</v>
      </c>
      <c r="B231" s="25" t="s">
        <v>5</v>
      </c>
      <c r="C231" s="8" t="s">
        <v>6</v>
      </c>
      <c r="D231" s="8" t="s">
        <v>144</v>
      </c>
      <c r="E231" s="26">
        <v>178.88691245919131</v>
      </c>
      <c r="F231" s="27">
        <f>Tabella3[[#This Row],[Comunicazioni
'[N']]]/571621</f>
        <v>3.1294671199831933E-4</v>
      </c>
      <c r="G231" s="20"/>
      <c r="H231" s="27">
        <f>Tabella3[[#This Row],[PESO Comunicazioni 
'[%']]]*Tabella3[[#This Row],[Copertura 
'[No = 0 ; SI = 1']]]</f>
        <v>0</v>
      </c>
    </row>
    <row r="232" spans="1:8" x14ac:dyDescent="0.3">
      <c r="A232" s="8" t="s">
        <v>167</v>
      </c>
      <c r="B232" s="25" t="s">
        <v>5</v>
      </c>
      <c r="C232" s="8" t="s">
        <v>6</v>
      </c>
      <c r="D232" s="8" t="s">
        <v>144</v>
      </c>
      <c r="E232" s="26">
        <v>655.04840618338062</v>
      </c>
      <c r="F232" s="27">
        <f>Tabella3[[#This Row],[Comunicazioni
'[N']]]/571621</f>
        <v>1.1459488125582871E-3</v>
      </c>
      <c r="G232" s="20"/>
      <c r="H232" s="27">
        <f>Tabella3[[#This Row],[PESO Comunicazioni 
'[%']]]*Tabella3[[#This Row],[Copertura 
'[No = 0 ; SI = 1']]]</f>
        <v>0</v>
      </c>
    </row>
    <row r="233" spans="1:8" x14ac:dyDescent="0.3">
      <c r="A233" s="8" t="s">
        <v>168</v>
      </c>
      <c r="B233" s="25" t="s">
        <v>5</v>
      </c>
      <c r="C233" s="8" t="s">
        <v>6</v>
      </c>
      <c r="D233" s="8" t="s">
        <v>144</v>
      </c>
      <c r="E233" s="26">
        <v>739.68040238957224</v>
      </c>
      <c r="F233" s="27">
        <f>Tabella3[[#This Row],[Comunicazioni
'[N']]]/571621</f>
        <v>1.2940049480155071E-3</v>
      </c>
      <c r="G233" s="20"/>
      <c r="H233" s="27">
        <f>Tabella3[[#This Row],[PESO Comunicazioni 
'[%']]]*Tabella3[[#This Row],[Copertura 
'[No = 0 ; SI = 1']]]</f>
        <v>0</v>
      </c>
    </row>
    <row r="234" spans="1:8" x14ac:dyDescent="0.3">
      <c r="A234" s="8" t="s">
        <v>169</v>
      </c>
      <c r="B234" s="25" t="s">
        <v>5</v>
      </c>
      <c r="C234" s="8" t="s">
        <v>6</v>
      </c>
      <c r="D234" s="8" t="s">
        <v>144</v>
      </c>
      <c r="E234" s="26">
        <v>570.22938269382348</v>
      </c>
      <c r="F234" s="27">
        <f>Tabella3[[#This Row],[Comunicazioni
'[N']]]/571621</f>
        <v>9.9756548953558997E-4</v>
      </c>
      <c r="G234" s="20"/>
      <c r="H234" s="27">
        <f>Tabella3[[#This Row],[PESO Comunicazioni 
'[%']]]*Tabella3[[#This Row],[Copertura 
'[No = 0 ; SI = 1']]]</f>
        <v>0</v>
      </c>
    </row>
    <row r="235" spans="1:8" x14ac:dyDescent="0.3">
      <c r="A235" s="8" t="s">
        <v>170</v>
      </c>
      <c r="B235" s="25" t="s">
        <v>5</v>
      </c>
      <c r="C235" s="8" t="s">
        <v>6</v>
      </c>
      <c r="D235" s="8" t="s">
        <v>144</v>
      </c>
      <c r="E235" s="26">
        <v>315.39674496519046</v>
      </c>
      <c r="F235" s="27">
        <f>Tabella3[[#This Row],[Comunicazioni
'[N']]]/571621</f>
        <v>5.5175849901454015E-4</v>
      </c>
      <c r="G235" s="20"/>
      <c r="H235" s="27">
        <f>Tabella3[[#This Row],[PESO Comunicazioni 
'[%']]]*Tabella3[[#This Row],[Copertura 
'[No = 0 ; SI = 1']]]</f>
        <v>0</v>
      </c>
    </row>
    <row r="236" spans="1:8" x14ac:dyDescent="0.3">
      <c r="A236" s="8" t="s">
        <v>173</v>
      </c>
      <c r="B236" s="25" t="s">
        <v>5</v>
      </c>
      <c r="C236" s="8" t="s">
        <v>6</v>
      </c>
      <c r="D236" s="8" t="s">
        <v>174</v>
      </c>
      <c r="E236" s="26">
        <v>376.22333192090082</v>
      </c>
      <c r="F236" s="27">
        <f>Tabella3[[#This Row],[Comunicazioni
'[N']]]/571621</f>
        <v>6.5816919238604048E-4</v>
      </c>
      <c r="G236" s="20"/>
      <c r="H236" s="27">
        <f>Tabella3[[#This Row],[PESO Comunicazioni 
'[%']]]*Tabella3[[#This Row],[Copertura 
'[No = 0 ; SI = 1']]]</f>
        <v>0</v>
      </c>
    </row>
    <row r="237" spans="1:8" x14ac:dyDescent="0.3">
      <c r="A237" s="8" t="s">
        <v>175</v>
      </c>
      <c r="B237" s="25" t="s">
        <v>5</v>
      </c>
      <c r="C237" s="8" t="s">
        <v>6</v>
      </c>
      <c r="D237" s="8" t="s">
        <v>174</v>
      </c>
      <c r="E237" s="26">
        <v>25.939674496519046</v>
      </c>
      <c r="F237" s="27">
        <f>Tabella3[[#This Row],[Comunicazioni
'[N']]]/571621</f>
        <v>4.5379148940502618E-5</v>
      </c>
      <c r="G237" s="20"/>
      <c r="H237" s="27">
        <f>Tabella3[[#This Row],[PESO Comunicazioni 
'[%']]]*Tabella3[[#This Row],[Copertura 
'[No = 0 ; SI = 1']]]</f>
        <v>0</v>
      </c>
    </row>
    <row r="238" spans="1:8" x14ac:dyDescent="0.3">
      <c r="A238" s="8" t="s">
        <v>176</v>
      </c>
      <c r="B238" s="25" t="s">
        <v>5</v>
      </c>
      <c r="C238" s="8" t="s">
        <v>6</v>
      </c>
      <c r="D238" s="8" t="s">
        <v>174</v>
      </c>
      <c r="E238" s="26">
        <v>163.82507426247972</v>
      </c>
      <c r="F238" s="27">
        <f>Tabella3[[#This Row],[Comunicazioni
'[N']]]/571621</f>
        <v>2.8659736829556595E-4</v>
      </c>
      <c r="G238" s="20"/>
      <c r="H238" s="27">
        <f>Tabella3[[#This Row],[PESO Comunicazioni 
'[%']]]*Tabella3[[#This Row],[Copertura 
'[No = 0 ; SI = 1']]]</f>
        <v>0</v>
      </c>
    </row>
    <row r="239" spans="1:8" x14ac:dyDescent="0.3">
      <c r="A239" s="8" t="s">
        <v>177</v>
      </c>
      <c r="B239" s="25" t="s">
        <v>5</v>
      </c>
      <c r="C239" s="8" t="s">
        <v>6</v>
      </c>
      <c r="D239" s="8" t="s">
        <v>174</v>
      </c>
      <c r="E239" s="26">
        <v>162.57469608917205</v>
      </c>
      <c r="F239" s="27">
        <f>Tabella3[[#This Row],[Comunicazioni
'[N']]]/571621</f>
        <v>2.8440994310770956E-4</v>
      </c>
      <c r="G239" s="20"/>
      <c r="H239" s="27">
        <f>Tabella3[[#This Row],[PESO Comunicazioni 
'[%']]]*Tabella3[[#This Row],[Copertura 
'[No = 0 ; SI = 1']]]</f>
        <v>0</v>
      </c>
    </row>
    <row r="240" spans="1:8" x14ac:dyDescent="0.3">
      <c r="A240" s="8" t="s">
        <v>178</v>
      </c>
      <c r="B240" s="25" t="s">
        <v>5</v>
      </c>
      <c r="C240" s="8" t="s">
        <v>6</v>
      </c>
      <c r="D240" s="8" t="s">
        <v>174</v>
      </c>
      <c r="E240" s="26">
        <v>186.57469608917205</v>
      </c>
      <c r="F240" s="27">
        <f>Tabella3[[#This Row],[Comunicazioni
'[N']]]/571621</f>
        <v>3.2639580436892986E-4</v>
      </c>
      <c r="G240" s="20"/>
      <c r="H240" s="27">
        <f>Tabella3[[#This Row],[PESO Comunicazioni 
'[%']]]*Tabella3[[#This Row],[Copertura 
'[No = 0 ; SI = 1']]]</f>
        <v>0</v>
      </c>
    </row>
    <row r="241" spans="1:8" x14ac:dyDescent="0.3">
      <c r="A241" s="8" t="s">
        <v>179</v>
      </c>
      <c r="B241" s="25" t="s">
        <v>5</v>
      </c>
      <c r="C241" s="8" t="s">
        <v>6</v>
      </c>
      <c r="D241" s="8" t="s">
        <v>174</v>
      </c>
      <c r="E241" s="26">
        <v>378.09057936809381</v>
      </c>
      <c r="F241" s="27">
        <f>Tabella3[[#This Row],[Comunicazioni
'[N']]]/571621</f>
        <v>6.6143577539679933E-4</v>
      </c>
      <c r="G241" s="20"/>
      <c r="H241" s="27">
        <f>Tabella3[[#This Row],[PESO Comunicazioni 
'[%']]]*Tabella3[[#This Row],[Copertura 
'[No = 0 ; SI = 1']]]</f>
        <v>0</v>
      </c>
    </row>
    <row r="242" spans="1:8" x14ac:dyDescent="0.3">
      <c r="A242" s="8" t="s">
        <v>180</v>
      </c>
      <c r="B242" s="25" t="s">
        <v>5</v>
      </c>
      <c r="C242" s="8" t="s">
        <v>6</v>
      </c>
      <c r="D242" s="8" t="s">
        <v>174</v>
      </c>
      <c r="E242" s="26">
        <v>50.3831307261147</v>
      </c>
      <c r="F242" s="27">
        <f>Tabella3[[#This Row],[Comunicazioni
'[N']]]/571621</f>
        <v>8.8140797357190697E-5</v>
      </c>
      <c r="G242" s="20"/>
      <c r="H242" s="27">
        <f>Tabella3[[#This Row],[PESO Comunicazioni 
'[%']]]*Tabella3[[#This Row],[Copertura 
'[No = 0 ; SI = 1']]]</f>
        <v>0</v>
      </c>
    </row>
    <row r="243" spans="1:8" x14ac:dyDescent="0.3">
      <c r="A243" s="8" t="s">
        <v>181</v>
      </c>
      <c r="B243" s="25" t="s">
        <v>5</v>
      </c>
      <c r="C243" s="8" t="s">
        <v>6</v>
      </c>
      <c r="D243" s="8" t="s">
        <v>174</v>
      </c>
      <c r="E243" s="26">
        <v>68.511345199229822</v>
      </c>
      <c r="F243" s="27">
        <f>Tabella3[[#This Row],[Comunicazioni
'[N']]]/571621</f>
        <v>1.1985449309810141E-4</v>
      </c>
      <c r="G243" s="20"/>
      <c r="H243" s="27">
        <f>Tabella3[[#This Row],[PESO Comunicazioni 
'[%']]]*Tabella3[[#This Row],[Copertura 
'[No = 0 ; SI = 1']]]</f>
        <v>0</v>
      </c>
    </row>
    <row r="244" spans="1:8" x14ac:dyDescent="0.3">
      <c r="A244" s="8" t="s">
        <v>182</v>
      </c>
      <c r="B244" s="25" t="s">
        <v>5</v>
      </c>
      <c r="C244" s="8" t="s">
        <v>6</v>
      </c>
      <c r="D244" s="8" t="s">
        <v>174</v>
      </c>
      <c r="E244" s="26">
        <v>57.815998103095865</v>
      </c>
      <c r="F244" s="27">
        <f>Tabella3[[#This Row],[Comunicazioni
'[N']]]/571621</f>
        <v>1.0114393645981492E-4</v>
      </c>
      <c r="G244" s="20"/>
      <c r="H244" s="27">
        <f>Tabella3[[#This Row],[PESO Comunicazioni 
'[%']]]*Tabella3[[#This Row],[Copertura 
'[No = 0 ; SI = 1']]]</f>
        <v>0</v>
      </c>
    </row>
    <row r="245" spans="1:8" x14ac:dyDescent="0.3">
      <c r="A245" s="8" t="s">
        <v>183</v>
      </c>
      <c r="B245" s="25" t="s">
        <v>5</v>
      </c>
      <c r="C245" s="8" t="s">
        <v>6</v>
      </c>
      <c r="D245" s="8" t="s">
        <v>174</v>
      </c>
      <c r="E245" s="26">
        <v>159.39674496519049</v>
      </c>
      <c r="F245" s="27">
        <f>Tabella3[[#This Row],[Comunicazioni
'[N']]]/571621</f>
        <v>2.7885040081660839E-4</v>
      </c>
      <c r="G245" s="20"/>
      <c r="H245" s="27">
        <f>Tabella3[[#This Row],[PESO Comunicazioni 
'[%']]]*Tabella3[[#This Row],[Copertura 
'[No = 0 ; SI = 1']]]</f>
        <v>0</v>
      </c>
    </row>
    <row r="246" spans="1:8" x14ac:dyDescent="0.3">
      <c r="A246" s="8" t="s">
        <v>184</v>
      </c>
      <c r="B246" s="25" t="s">
        <v>5</v>
      </c>
      <c r="C246" s="8" t="s">
        <v>6</v>
      </c>
      <c r="D246" s="8" t="s">
        <v>174</v>
      </c>
      <c r="E246" s="26">
        <v>400.89901400503641</v>
      </c>
      <c r="F246" s="27">
        <f>Tabella3[[#This Row],[Comunicazioni
'[N']]]/571621</f>
        <v>7.0133709924064447E-4</v>
      </c>
      <c r="G246" s="20"/>
      <c r="H246" s="27">
        <f>Tabella3[[#This Row],[PESO Comunicazioni 
'[%']]]*Tabella3[[#This Row],[Copertura 
'[No = 0 ; SI = 1']]]</f>
        <v>0</v>
      </c>
    </row>
    <row r="247" spans="1:8" x14ac:dyDescent="0.3">
      <c r="A247" s="8" t="s">
        <v>185</v>
      </c>
      <c r="B247" s="25" t="s">
        <v>5</v>
      </c>
      <c r="C247" s="8" t="s">
        <v>6</v>
      </c>
      <c r="D247" s="8" t="s">
        <v>174</v>
      </c>
      <c r="E247" s="26">
        <v>19.565619929788202</v>
      </c>
      <c r="F247" s="27">
        <f>Tabella3[[#This Row],[Comunicazioni
'[N']]]/571621</f>
        <v>3.4228308494243915E-5</v>
      </c>
      <c r="G247" s="20"/>
      <c r="H247" s="27">
        <f>Tabella3[[#This Row],[PESO Comunicazioni 
'[%']]]*Tabella3[[#This Row],[Copertura 
'[No = 0 ; SI = 1']]]</f>
        <v>0</v>
      </c>
    </row>
    <row r="248" spans="1:8" x14ac:dyDescent="0.3">
      <c r="A248" s="8" t="s">
        <v>186</v>
      </c>
      <c r="B248" s="25" t="s">
        <v>5</v>
      </c>
      <c r="C248" s="8" t="s">
        <v>6</v>
      </c>
      <c r="D248" s="8" t="s">
        <v>174</v>
      </c>
      <c r="E248" s="26">
        <v>31.380105339653422</v>
      </c>
      <c r="F248" s="27">
        <f>Tabella3[[#This Row],[Comunicazioni
'[N']]]/571621</f>
        <v>5.4896697881381933E-5</v>
      </c>
      <c r="G248" s="20"/>
      <c r="H248" s="27">
        <f>Tabella3[[#This Row],[PESO Comunicazioni 
'[%']]]*Tabella3[[#This Row],[Copertura 
'[No = 0 ; SI = 1']]]</f>
        <v>0</v>
      </c>
    </row>
    <row r="249" spans="1:8" x14ac:dyDescent="0.3">
      <c r="A249" s="8" t="s">
        <v>187</v>
      </c>
      <c r="B249" s="25" t="s">
        <v>5</v>
      </c>
      <c r="C249" s="8" t="s">
        <v>6</v>
      </c>
      <c r="D249" s="8" t="s">
        <v>174</v>
      </c>
      <c r="E249" s="26">
        <v>76.137290632498974</v>
      </c>
      <c r="F249" s="27">
        <f>Tabella3[[#This Row],[Comunicazioni
'[N']]]/571621</f>
        <v>1.3319540505422119E-4</v>
      </c>
      <c r="G249" s="20"/>
      <c r="H249" s="27">
        <f>Tabella3[[#This Row],[PESO Comunicazioni 
'[%']]]*Tabella3[[#This Row],[Copertura 
'[No = 0 ; SI = 1']]]</f>
        <v>0</v>
      </c>
    </row>
    <row r="250" spans="1:8" x14ac:dyDescent="0.3">
      <c r="A250" s="8" t="s">
        <v>188</v>
      </c>
      <c r="B250" s="25" t="s">
        <v>5</v>
      </c>
      <c r="C250" s="8" t="s">
        <v>6</v>
      </c>
      <c r="D250" s="8" t="s">
        <v>174</v>
      </c>
      <c r="E250" s="26">
        <v>43.069401662864806</v>
      </c>
      <c r="F250" s="27">
        <f>Tabella3[[#This Row],[Comunicazioni
'[N']]]/571621</f>
        <v>7.534608011753383E-5</v>
      </c>
      <c r="G250" s="20"/>
      <c r="H250" s="27">
        <f>Tabella3[[#This Row],[PESO Comunicazioni 
'[%']]]*Tabella3[[#This Row],[Copertura 
'[No = 0 ; SI = 1']]]</f>
        <v>0</v>
      </c>
    </row>
    <row r="251" spans="1:8" x14ac:dyDescent="0.3">
      <c r="A251" s="8" t="s">
        <v>189</v>
      </c>
      <c r="B251" s="25" t="s">
        <v>5</v>
      </c>
      <c r="C251" s="8" t="s">
        <v>6</v>
      </c>
      <c r="D251" s="8" t="s">
        <v>174</v>
      </c>
      <c r="E251" s="26">
        <v>31.817510796326502</v>
      </c>
      <c r="F251" s="27">
        <f>Tabella3[[#This Row],[Comunicazioni
'[N']]]/571621</f>
        <v>5.5661899748830956E-5</v>
      </c>
      <c r="G251" s="20"/>
      <c r="H251" s="27">
        <f>Tabella3[[#This Row],[PESO Comunicazioni 
'[%']]]*Tabella3[[#This Row],[Copertura 
'[No = 0 ; SI = 1']]]</f>
        <v>0</v>
      </c>
    </row>
    <row r="252" spans="1:8" x14ac:dyDescent="0.3">
      <c r="A252" s="8" t="s">
        <v>190</v>
      </c>
      <c r="B252" s="25" t="s">
        <v>5</v>
      </c>
      <c r="C252" s="8" t="s">
        <v>6</v>
      </c>
      <c r="D252" s="8" t="s">
        <v>174</v>
      </c>
      <c r="E252" s="26">
        <v>674.3575971669386</v>
      </c>
      <c r="F252" s="27">
        <f>Tabella3[[#This Row],[Comunicazioni
'[N']]]/571621</f>
        <v>1.1797285214625401E-3</v>
      </c>
      <c r="G252" s="20"/>
      <c r="H252" s="27">
        <f>Tabella3[[#This Row],[PESO Comunicazioni 
'[%']]]*Tabella3[[#This Row],[Copertura 
'[No = 0 ; SI = 1']]]</f>
        <v>0</v>
      </c>
    </row>
    <row r="253" spans="1:8" x14ac:dyDescent="0.3">
      <c r="A253" s="8" t="s">
        <v>191</v>
      </c>
      <c r="B253" s="25" t="s">
        <v>5</v>
      </c>
      <c r="C253" s="8" t="s">
        <v>6</v>
      </c>
      <c r="D253" s="8" t="s">
        <v>174</v>
      </c>
      <c r="E253" s="26">
        <v>115.3831307261147</v>
      </c>
      <c r="F253" s="27">
        <f>Tabella3[[#This Row],[Comunicazioni
'[N']]]/571621</f>
        <v>2.018525049396623E-4</v>
      </c>
      <c r="G253" s="20"/>
      <c r="H253" s="27">
        <f>Tabella3[[#This Row],[PESO Comunicazioni 
'[%']]]*Tabella3[[#This Row],[Copertura 
'[No = 0 ; SI = 1']]]</f>
        <v>0</v>
      </c>
    </row>
    <row r="254" spans="1:8" x14ac:dyDescent="0.3">
      <c r="A254" s="8" t="s">
        <v>192</v>
      </c>
      <c r="B254" s="25" t="s">
        <v>5</v>
      </c>
      <c r="C254" s="8" t="s">
        <v>6</v>
      </c>
      <c r="D254" s="8" t="s">
        <v>174</v>
      </c>
      <c r="E254" s="26">
        <v>1329.7785452238195</v>
      </c>
      <c r="F254" s="27">
        <f>Tabella3[[#This Row],[Comunicazioni
'[N']]]/571621</f>
        <v>2.3263290628297763E-3</v>
      </c>
      <c r="G254" s="20"/>
      <c r="H254" s="27">
        <f>Tabella3[[#This Row],[PESO Comunicazioni 
'[%']]]*Tabella3[[#This Row],[Copertura 
'[No = 0 ; SI = 1']]]</f>
        <v>0</v>
      </c>
    </row>
    <row r="255" spans="1:8" x14ac:dyDescent="0.3">
      <c r="A255" s="8" t="s">
        <v>193</v>
      </c>
      <c r="B255" s="25" t="s">
        <v>5</v>
      </c>
      <c r="C255" s="8" t="s">
        <v>6</v>
      </c>
      <c r="D255" s="8" t="s">
        <v>174</v>
      </c>
      <c r="E255" s="26">
        <v>80.630483512961078</v>
      </c>
      <c r="F255" s="27">
        <f>Tabella3[[#This Row],[Comunicazioni
'[N']]]/571621</f>
        <v>1.4105584559167888E-4</v>
      </c>
      <c r="G255" s="20"/>
      <c r="H255" s="27">
        <f>Tabella3[[#This Row],[PESO Comunicazioni 
'[%']]]*Tabella3[[#This Row],[Copertura 
'[No = 0 ; SI = 1']]]</f>
        <v>0</v>
      </c>
    </row>
    <row r="256" spans="1:8" x14ac:dyDescent="0.3">
      <c r="A256" s="8" t="s">
        <v>194</v>
      </c>
      <c r="B256" s="25" t="s">
        <v>5</v>
      </c>
      <c r="C256" s="8" t="s">
        <v>6</v>
      </c>
      <c r="D256" s="8" t="s">
        <v>174</v>
      </c>
      <c r="E256" s="26">
        <v>262.20517960213317</v>
      </c>
      <c r="F256" s="27">
        <f>Tabella3[[#This Row],[Comunicazioni
'[N']]]/571621</f>
        <v>4.5870459553118794E-4</v>
      </c>
      <c r="G256" s="20"/>
      <c r="H256" s="27">
        <f>Tabella3[[#This Row],[PESO Comunicazioni 
'[%']]]*Tabella3[[#This Row],[Copertura 
'[No = 0 ; SI = 1']]]</f>
        <v>0</v>
      </c>
    </row>
    <row r="257" spans="1:8" x14ac:dyDescent="0.3">
      <c r="A257" s="8" t="s">
        <v>195</v>
      </c>
      <c r="B257" s="25" t="s">
        <v>5</v>
      </c>
      <c r="C257" s="8" t="s">
        <v>6</v>
      </c>
      <c r="D257" s="8" t="s">
        <v>174</v>
      </c>
      <c r="E257" s="26">
        <v>62.879348993038093</v>
      </c>
      <c r="F257" s="27">
        <f>Tabella3[[#This Row],[Comunicazioni
'[N']]]/571621</f>
        <v>1.1000181762573119E-4</v>
      </c>
      <c r="G257" s="20"/>
      <c r="H257" s="27">
        <f>Tabella3[[#This Row],[PESO Comunicazioni 
'[%']]]*Tabella3[[#This Row],[Copertura 
'[No = 0 ; SI = 1']]]</f>
        <v>0</v>
      </c>
    </row>
    <row r="258" spans="1:8" x14ac:dyDescent="0.3">
      <c r="A258" s="8" t="s">
        <v>196</v>
      </c>
      <c r="B258" s="25" t="s">
        <v>5</v>
      </c>
      <c r="C258" s="8" t="s">
        <v>6</v>
      </c>
      <c r="D258" s="8" t="s">
        <v>174</v>
      </c>
      <c r="E258" s="26">
        <v>356.77382491838262</v>
      </c>
      <c r="F258" s="27">
        <f>Tabella3[[#This Row],[Comunicazioni
'[N']]]/571621</f>
        <v>6.2414401311075454E-4</v>
      </c>
      <c r="G258" s="20"/>
      <c r="H258" s="27">
        <f>Tabella3[[#This Row],[PESO Comunicazioni 
'[%']]]*Tabella3[[#This Row],[Copertura 
'[No = 0 ; SI = 1']]]</f>
        <v>0</v>
      </c>
    </row>
    <row r="259" spans="1:8" x14ac:dyDescent="0.3">
      <c r="A259" s="8" t="s">
        <v>197</v>
      </c>
      <c r="B259" s="25" t="s">
        <v>5</v>
      </c>
      <c r="C259" s="8" t="s">
        <v>6</v>
      </c>
      <c r="D259" s="8" t="s">
        <v>174</v>
      </c>
      <c r="E259" s="26">
        <v>440.02874117138219</v>
      </c>
      <c r="F259" s="27">
        <f>Tabella3[[#This Row],[Comunicazioni
'[N']]]/571621</f>
        <v>7.6979106990712764E-4</v>
      </c>
      <c r="G259" s="20"/>
      <c r="H259" s="27">
        <f>Tabella3[[#This Row],[PESO Comunicazioni 
'[%']]]*Tabella3[[#This Row],[Copertura 
'[No = 0 ; SI = 1']]]</f>
        <v>0</v>
      </c>
    </row>
    <row r="260" spans="1:8" x14ac:dyDescent="0.3">
      <c r="A260" s="8" t="s">
        <v>198</v>
      </c>
      <c r="B260" s="25" t="s">
        <v>5</v>
      </c>
      <c r="C260" s="8" t="s">
        <v>6</v>
      </c>
      <c r="D260" s="8" t="s">
        <v>174</v>
      </c>
      <c r="E260" s="26">
        <v>41.631996206191722</v>
      </c>
      <c r="F260" s="27">
        <f>Tabella3[[#This Row],[Comunicazioni
'[N']]]/571621</f>
        <v>7.2831467364200625E-5</v>
      </c>
      <c r="G260" s="20"/>
      <c r="H260" s="27">
        <f>Tabella3[[#This Row],[PESO Comunicazioni 
'[%']]]*Tabella3[[#This Row],[Copertura 
'[No = 0 ; SI = 1']]]</f>
        <v>0</v>
      </c>
    </row>
    <row r="261" spans="1:8" x14ac:dyDescent="0.3">
      <c r="A261" s="8" t="s">
        <v>199</v>
      </c>
      <c r="B261" s="25" t="s">
        <v>5</v>
      </c>
      <c r="C261" s="8" t="s">
        <v>6</v>
      </c>
      <c r="D261" s="8" t="s">
        <v>174</v>
      </c>
      <c r="E261" s="26">
        <v>607.24299693289913</v>
      </c>
      <c r="F261" s="27">
        <f>Tabella3[[#This Row],[Comunicazioni
'[N']]]/571621</f>
        <v>1.0623175092113466E-3</v>
      </c>
      <c r="G261" s="20"/>
      <c r="H261" s="27">
        <f>Tabella3[[#This Row],[PESO Comunicazioni 
'[%']]]*Tabella3[[#This Row],[Copertura 
'[No = 0 ; SI = 1']]]</f>
        <v>0</v>
      </c>
    </row>
    <row r="262" spans="1:8" x14ac:dyDescent="0.3">
      <c r="A262" s="8" t="s">
        <v>200</v>
      </c>
      <c r="B262" s="25" t="s">
        <v>5</v>
      </c>
      <c r="C262" s="8" t="s">
        <v>6</v>
      </c>
      <c r="D262" s="8" t="s">
        <v>174</v>
      </c>
      <c r="E262" s="26">
        <v>69.817510796326502</v>
      </c>
      <c r="F262" s="27">
        <f>Tabella3[[#This Row],[Comunicazioni
'[N']]]/571621</f>
        <v>1.2213951341242973E-4</v>
      </c>
      <c r="G262" s="20"/>
      <c r="H262" s="27">
        <f>Tabella3[[#This Row],[PESO Comunicazioni 
'[%']]]*Tabella3[[#This Row],[Copertura 
'[No = 0 ; SI = 1']]]</f>
        <v>0</v>
      </c>
    </row>
    <row r="263" spans="1:8" x14ac:dyDescent="0.3">
      <c r="A263" s="8" t="s">
        <v>201</v>
      </c>
      <c r="B263" s="25" t="s">
        <v>5</v>
      </c>
      <c r="C263" s="8" t="s">
        <v>6</v>
      </c>
      <c r="D263" s="8" t="s">
        <v>174</v>
      </c>
      <c r="E263" s="26">
        <v>37.693834402903313</v>
      </c>
      <c r="F263" s="27">
        <f>Tabella3[[#This Row],[Comunicazioni
'[N']]]/571621</f>
        <v>6.5942004235154612E-5</v>
      </c>
      <c r="G263" s="20"/>
      <c r="H263" s="27">
        <f>Tabella3[[#This Row],[PESO Comunicazioni 
'[%']]]*Tabella3[[#This Row],[Copertura 
'[No = 0 ; SI = 1']]]</f>
        <v>0</v>
      </c>
    </row>
    <row r="264" spans="1:8" x14ac:dyDescent="0.3">
      <c r="A264" s="8" t="s">
        <v>202</v>
      </c>
      <c r="B264" s="25" t="s">
        <v>5</v>
      </c>
      <c r="C264" s="8" t="s">
        <v>6</v>
      </c>
      <c r="D264" s="8" t="s">
        <v>174</v>
      </c>
      <c r="E264" s="26">
        <v>298.3349067684789</v>
      </c>
      <c r="F264" s="27">
        <f>Tabella3[[#This Row],[Comunicazioni
'[N']]]/571621</f>
        <v>5.2191033354001852E-4</v>
      </c>
      <c r="G264" s="20"/>
      <c r="H264" s="27">
        <f>Tabella3[[#This Row],[PESO Comunicazioni 
'[%']]]*Tabella3[[#This Row],[Copertura 
'[No = 0 ; SI = 1']]]</f>
        <v>0</v>
      </c>
    </row>
    <row r="265" spans="1:8" x14ac:dyDescent="0.3">
      <c r="A265" s="8" t="s">
        <v>203</v>
      </c>
      <c r="B265" s="25" t="s">
        <v>5</v>
      </c>
      <c r="C265" s="8" t="s">
        <v>6</v>
      </c>
      <c r="D265" s="8" t="s">
        <v>174</v>
      </c>
      <c r="E265" s="26">
        <v>336.27306857176728</v>
      </c>
      <c r="F265" s="27">
        <f>Tabella3[[#This Row],[Comunicazioni
'[N']]]/571621</f>
        <v>5.8827976678912648E-4</v>
      </c>
      <c r="G265" s="20"/>
      <c r="H265" s="27">
        <f>Tabella3[[#This Row],[PESO Comunicazioni 
'[%']]]*Tabella3[[#This Row],[Copertura 
'[No = 0 ; SI = 1']]]</f>
        <v>0</v>
      </c>
    </row>
    <row r="266" spans="1:8" x14ac:dyDescent="0.3">
      <c r="A266" s="8" t="s">
        <v>204</v>
      </c>
      <c r="B266" s="25" t="s">
        <v>5</v>
      </c>
      <c r="C266" s="8" t="s">
        <v>6</v>
      </c>
      <c r="D266" s="8" t="s">
        <v>174</v>
      </c>
      <c r="E266" s="26">
        <v>99.631996206191729</v>
      </c>
      <c r="F266" s="27">
        <f>Tabella3[[#This Row],[Comunicazioni
'[N']]]/571621</f>
        <v>1.7429729874548298E-4</v>
      </c>
      <c r="G266" s="20"/>
      <c r="H266" s="27">
        <f>Tabella3[[#This Row],[PESO Comunicazioni 
'[%']]]*Tabella3[[#This Row],[Copertura 
'[No = 0 ; SI = 1']]]</f>
        <v>0</v>
      </c>
    </row>
    <row r="267" spans="1:8" x14ac:dyDescent="0.3">
      <c r="A267" s="8" t="s">
        <v>205</v>
      </c>
      <c r="B267" s="25" t="s">
        <v>5</v>
      </c>
      <c r="C267" s="8" t="s">
        <v>6</v>
      </c>
      <c r="D267" s="8" t="s">
        <v>174</v>
      </c>
      <c r="E267" s="26">
        <v>251.95631412205614</v>
      </c>
      <c r="F267" s="27">
        <f>Tabella3[[#This Row],[Comunicazioni
'[N']]]/571621</f>
        <v>4.4077511869237859E-4</v>
      </c>
      <c r="G267" s="20"/>
      <c r="H267" s="27">
        <f>Tabella3[[#This Row],[PESO Comunicazioni 
'[%']]]*Tabella3[[#This Row],[Copertura 
'[No = 0 ; SI = 1']]]</f>
        <v>0</v>
      </c>
    </row>
    <row r="268" spans="1:8" x14ac:dyDescent="0.3">
      <c r="A268" s="8" t="s">
        <v>206</v>
      </c>
      <c r="B268" s="25" t="s">
        <v>5</v>
      </c>
      <c r="C268" s="8" t="s">
        <v>6</v>
      </c>
      <c r="D268" s="8" t="s">
        <v>174</v>
      </c>
      <c r="E268" s="26">
        <v>512.22484461413148</v>
      </c>
      <c r="F268" s="27">
        <f>Tabella3[[#This Row],[Comunicazioni
'[N']]]/571621</f>
        <v>8.9609171918829346E-4</v>
      </c>
      <c r="G268" s="20"/>
      <c r="H268" s="27">
        <f>Tabella3[[#This Row],[PESO Comunicazioni 
'[%']]]*Tabella3[[#This Row],[Copertura 
'[No = 0 ; SI = 1']]]</f>
        <v>0</v>
      </c>
    </row>
    <row r="269" spans="1:8" x14ac:dyDescent="0.3">
      <c r="A269" s="8" t="s">
        <v>207</v>
      </c>
      <c r="B269" s="25" t="s">
        <v>5</v>
      </c>
      <c r="C269" s="8" t="s">
        <v>6</v>
      </c>
      <c r="D269" s="8" t="s">
        <v>174</v>
      </c>
      <c r="E269" s="26">
        <v>253.45707046867145</v>
      </c>
      <c r="F269" s="27">
        <f>Tabella3[[#This Row],[Comunicazioni
'[N']]]/571621</f>
        <v>4.4340055818220715E-4</v>
      </c>
      <c r="G269" s="20"/>
      <c r="H269" s="27">
        <f>Tabella3[[#This Row],[PESO Comunicazioni 
'[%']]]*Tabella3[[#This Row],[Copertura 
'[No = 0 ; SI = 1']]]</f>
        <v>0</v>
      </c>
    </row>
    <row r="270" spans="1:8" x14ac:dyDescent="0.3">
      <c r="A270" s="8" t="s">
        <v>208</v>
      </c>
      <c r="B270" s="25" t="s">
        <v>5</v>
      </c>
      <c r="C270" s="8" t="s">
        <v>6</v>
      </c>
      <c r="D270" s="8" t="s">
        <v>174</v>
      </c>
      <c r="E270" s="26">
        <v>73.817510796326502</v>
      </c>
      <c r="F270" s="27">
        <f>Tabella3[[#This Row],[Comunicazioni
'[N']]]/571621</f>
        <v>1.2913715695596646E-4</v>
      </c>
      <c r="G270" s="20"/>
      <c r="H270" s="27">
        <f>Tabella3[[#This Row],[PESO Comunicazioni 
'[%']]]*Tabella3[[#This Row],[Copertura 
'[No = 0 ; SI = 1']]]</f>
        <v>0</v>
      </c>
    </row>
    <row r="271" spans="1:8" x14ac:dyDescent="0.3">
      <c r="A271" s="8" t="s">
        <v>210</v>
      </c>
      <c r="B271" s="25" t="s">
        <v>5</v>
      </c>
      <c r="C271" s="8" t="s">
        <v>6</v>
      </c>
      <c r="D271" s="8" t="s">
        <v>211</v>
      </c>
      <c r="E271" s="26">
        <v>2157.0230548499494</v>
      </c>
      <c r="F271" s="27">
        <f>Tabella3[[#This Row],[Comunicazioni
'[N']]]/571621</f>
        <v>3.7735196132576468E-3</v>
      </c>
      <c r="G271" s="20"/>
      <c r="H271" s="27">
        <f>Tabella3[[#This Row],[PESO Comunicazioni 
'[%']]]*Tabella3[[#This Row],[Copertura 
'[No = 0 ; SI = 1']]]</f>
        <v>0</v>
      </c>
    </row>
    <row r="272" spans="1:8" x14ac:dyDescent="0.3">
      <c r="A272" s="8" t="s">
        <v>212</v>
      </c>
      <c r="B272" s="25" t="s">
        <v>5</v>
      </c>
      <c r="C272" s="8" t="s">
        <v>6</v>
      </c>
      <c r="D272" s="8" t="s">
        <v>211</v>
      </c>
      <c r="E272" s="26">
        <v>2066.2658695571035</v>
      </c>
      <c r="F272" s="27">
        <f>Tabella3[[#This Row],[Comunicazioni
'[N']]]/571621</f>
        <v>3.6147480053341351E-3</v>
      </c>
      <c r="G272" s="20"/>
      <c r="H272" s="27">
        <f>Tabella3[[#This Row],[PESO Comunicazioni 
'[%']]]*Tabella3[[#This Row],[Copertura 
'[No = 0 ; SI = 1']]]</f>
        <v>0</v>
      </c>
    </row>
    <row r="273" spans="1:8" x14ac:dyDescent="0.3">
      <c r="A273" s="8" t="s">
        <v>213</v>
      </c>
      <c r="B273" s="25" t="s">
        <v>5</v>
      </c>
      <c r="C273" s="8" t="s">
        <v>6</v>
      </c>
      <c r="D273" s="8" t="s">
        <v>211</v>
      </c>
      <c r="E273" s="26">
        <v>1343.0937869802999</v>
      </c>
      <c r="F273" s="27">
        <f>Tabella3[[#This Row],[Comunicazioni
'[N']]]/571621</f>
        <v>2.3496228917067427E-3</v>
      </c>
      <c r="G273" s="20"/>
      <c r="H273" s="27">
        <f>Tabella3[[#This Row],[PESO Comunicazioni 
'[%']]]*Tabella3[[#This Row],[Copertura 
'[No = 0 ; SI = 1']]]</f>
        <v>0</v>
      </c>
    </row>
    <row r="274" spans="1:8" x14ac:dyDescent="0.3">
      <c r="A274" s="8" t="s">
        <v>214</v>
      </c>
      <c r="B274" s="25" t="s">
        <v>5</v>
      </c>
      <c r="C274" s="8" t="s">
        <v>6</v>
      </c>
      <c r="D274" s="8" t="s">
        <v>211</v>
      </c>
      <c r="E274" s="26">
        <v>1764.3683682452979</v>
      </c>
      <c r="F274" s="27">
        <f>Tabella3[[#This Row],[Comunicazioni
'[N']]]/571621</f>
        <v>3.0866052301180293E-3</v>
      </c>
      <c r="G274" s="20"/>
      <c r="H274" s="27">
        <f>Tabella3[[#This Row],[PESO Comunicazioni 
'[%']]]*Tabella3[[#This Row],[Copertura 
'[No = 0 ; SI = 1']]]</f>
        <v>0</v>
      </c>
    </row>
    <row r="275" spans="1:8" x14ac:dyDescent="0.3">
      <c r="A275" s="8" t="s">
        <v>215</v>
      </c>
      <c r="B275" s="25" t="s">
        <v>5</v>
      </c>
      <c r="C275" s="8" t="s">
        <v>6</v>
      </c>
      <c r="D275" s="8" t="s">
        <v>211</v>
      </c>
      <c r="E275" s="26">
        <v>1018.389363724782</v>
      </c>
      <c r="F275" s="27">
        <f>Tabella3[[#This Row],[Comunicazioni
'[N']]]/571621</f>
        <v>1.7815814389687957E-3</v>
      </c>
      <c r="G275" s="20"/>
      <c r="H275" s="27">
        <f>Tabella3[[#This Row],[PESO Comunicazioni 
'[%']]]*Tabella3[[#This Row],[Copertura 
'[No = 0 ; SI = 1']]]</f>
        <v>0</v>
      </c>
    </row>
    <row r="276" spans="1:8" x14ac:dyDescent="0.3">
      <c r="A276" s="8" t="s">
        <v>216</v>
      </c>
      <c r="B276" s="25" t="s">
        <v>5</v>
      </c>
      <c r="C276" s="8" t="s">
        <v>6</v>
      </c>
      <c r="D276" s="8" t="s">
        <v>211</v>
      </c>
      <c r="E276" s="26">
        <v>170.69837248259523</v>
      </c>
      <c r="F276" s="27">
        <f>Tabella3[[#This Row],[Comunicazioni
'[N']]]/571621</f>
        <v>2.9862159102376438E-4</v>
      </c>
      <c r="G276" s="20"/>
      <c r="H276" s="27">
        <f>Tabella3[[#This Row],[PESO Comunicazioni 
'[%']]]*Tabella3[[#This Row],[Copertura 
'[No = 0 ; SI = 1']]]</f>
        <v>0</v>
      </c>
    </row>
    <row r="277" spans="1:8" x14ac:dyDescent="0.3">
      <c r="A277" s="8" t="s">
        <v>217</v>
      </c>
      <c r="B277" s="25" t="s">
        <v>5</v>
      </c>
      <c r="C277" s="8" t="s">
        <v>6</v>
      </c>
      <c r="D277" s="8" t="s">
        <v>211</v>
      </c>
      <c r="E277" s="26">
        <v>245.20366690890251</v>
      </c>
      <c r="F277" s="27">
        <f>Tabella3[[#This Row],[Comunicazioni
'[N']]]/571621</f>
        <v>4.2896196414915217E-4</v>
      </c>
      <c r="G277" s="20"/>
      <c r="H277" s="27">
        <f>Tabella3[[#This Row],[PESO Comunicazioni 
'[%']]]*Tabella3[[#This Row],[Copertura 
'[No = 0 ; SI = 1']]]</f>
        <v>0</v>
      </c>
    </row>
    <row r="278" spans="1:8" x14ac:dyDescent="0.3">
      <c r="A278" s="8" t="s">
        <v>218</v>
      </c>
      <c r="B278" s="25" t="s">
        <v>5</v>
      </c>
      <c r="C278" s="8" t="s">
        <v>6</v>
      </c>
      <c r="D278" s="8" t="s">
        <v>211</v>
      </c>
      <c r="E278" s="26">
        <v>548.78895185068905</v>
      </c>
      <c r="F278" s="27">
        <f>Tabella3[[#This Row],[Comunicazioni
'[N']]]/571621</f>
        <v>9.6005736642056365E-4</v>
      </c>
      <c r="G278" s="20"/>
      <c r="H278" s="27">
        <f>Tabella3[[#This Row],[PESO Comunicazioni 
'[%']]]*Tabella3[[#This Row],[Copertura 
'[No = 0 ; SI = 1']]]</f>
        <v>0</v>
      </c>
    </row>
    <row r="279" spans="1:8" x14ac:dyDescent="0.3">
      <c r="A279" s="8" t="s">
        <v>219</v>
      </c>
      <c r="B279" s="25" t="s">
        <v>5</v>
      </c>
      <c r="C279" s="8" t="s">
        <v>6</v>
      </c>
      <c r="D279" s="8" t="s">
        <v>211</v>
      </c>
      <c r="E279" s="26">
        <v>550.41187189749689</v>
      </c>
      <c r="F279" s="27">
        <f>Tabella3[[#This Row],[Comunicazioni
'[N']]]/571621</f>
        <v>9.6289652041736901E-4</v>
      </c>
      <c r="G279" s="20"/>
      <c r="H279" s="27">
        <f>Tabella3[[#This Row],[PESO Comunicazioni 
'[%']]]*Tabella3[[#This Row],[Copertura 
'[No = 0 ; SI = 1']]]</f>
        <v>0</v>
      </c>
    </row>
    <row r="280" spans="1:8" x14ac:dyDescent="0.3">
      <c r="A280" s="8" t="s">
        <v>220</v>
      </c>
      <c r="B280" s="25" t="s">
        <v>5</v>
      </c>
      <c r="C280" s="8" t="s">
        <v>6</v>
      </c>
      <c r="D280" s="8" t="s">
        <v>211</v>
      </c>
      <c r="E280" s="26">
        <v>1846.8087990884324</v>
      </c>
      <c r="F280" s="27">
        <f>Tabella3[[#This Row],[Comunicazioni
'[N']]]/571621</f>
        <v>3.2308274172719903E-3</v>
      </c>
      <c r="G280" s="20"/>
      <c r="H280" s="27">
        <f>Tabella3[[#This Row],[PESO Comunicazioni 
'[%']]]*Tabella3[[#This Row],[Copertura 
'[No = 0 ; SI = 1']]]</f>
        <v>0</v>
      </c>
    </row>
    <row r="281" spans="1:8" x14ac:dyDescent="0.3">
      <c r="A281" s="8" t="s">
        <v>221</v>
      </c>
      <c r="B281" s="25" t="s">
        <v>5</v>
      </c>
      <c r="C281" s="8" t="s">
        <v>6</v>
      </c>
      <c r="D281" s="8" t="s">
        <v>211</v>
      </c>
      <c r="E281" s="26">
        <v>328.70896133520978</v>
      </c>
      <c r="F281" s="27">
        <f>Tabella3[[#This Row],[Comunicazioni
'[N']]]/571621</f>
        <v>5.7504703524749749E-4</v>
      </c>
      <c r="G281" s="20"/>
      <c r="H281" s="27">
        <f>Tabella3[[#This Row],[PESO Comunicazioni 
'[%']]]*Tabella3[[#This Row],[Copertura 
'[No = 0 ; SI = 1']]]</f>
        <v>0</v>
      </c>
    </row>
    <row r="282" spans="1:8" x14ac:dyDescent="0.3">
      <c r="A282" s="8" t="s">
        <v>222</v>
      </c>
      <c r="B282" s="25" t="s">
        <v>5</v>
      </c>
      <c r="C282" s="8" t="s">
        <v>6</v>
      </c>
      <c r="D282" s="8" t="s">
        <v>211</v>
      </c>
      <c r="E282" s="26">
        <v>809.55067522322656</v>
      </c>
      <c r="F282" s="27">
        <f>Tabella3[[#This Row],[Comunicazioni
'[N']]]/571621</f>
        <v>1.4162367639103998E-3</v>
      </c>
      <c r="G282" s="20"/>
      <c r="H282" s="27">
        <f>Tabella3[[#This Row],[PESO Comunicazioni 
'[%']]]*Tabella3[[#This Row],[Copertura 
'[No = 0 ; SI = 1']]]</f>
        <v>0</v>
      </c>
    </row>
    <row r="283" spans="1:8" x14ac:dyDescent="0.3">
      <c r="A283" s="8" t="s">
        <v>223</v>
      </c>
      <c r="B283" s="25" t="s">
        <v>5</v>
      </c>
      <c r="C283" s="8" t="s">
        <v>6</v>
      </c>
      <c r="D283" s="8" t="s">
        <v>211</v>
      </c>
      <c r="E283" s="26">
        <v>1887.6972242408542</v>
      </c>
      <c r="F283" s="27">
        <f>Tabella3[[#This Row],[Comunicazioni
'[N']]]/571621</f>
        <v>3.3023580733402974E-3</v>
      </c>
      <c r="G283" s="20"/>
      <c r="H283" s="27">
        <f>Tabella3[[#This Row],[PESO Comunicazioni 
'[%']]]*Tabella3[[#This Row],[Copertura 
'[No = 0 ; SI = 1']]]</f>
        <v>0</v>
      </c>
    </row>
    <row r="284" spans="1:8" x14ac:dyDescent="0.3">
      <c r="A284" s="8" t="s">
        <v>224</v>
      </c>
      <c r="B284" s="25" t="s">
        <v>5</v>
      </c>
      <c r="C284" s="8" t="s">
        <v>6</v>
      </c>
      <c r="D284" s="8" t="s">
        <v>211</v>
      </c>
      <c r="E284" s="26">
        <v>674.73921519982264</v>
      </c>
      <c r="F284" s="27">
        <f>Tabella3[[#This Row],[Comunicazioni
'[N']]]/571621</f>
        <v>1.180396128203517E-3</v>
      </c>
      <c r="G284" s="20"/>
      <c r="H284" s="27">
        <f>Tabella3[[#This Row],[PESO Comunicazioni 
'[%']]]*Tabella3[[#This Row],[Copertura 
'[No = 0 ; SI = 1']]]</f>
        <v>0</v>
      </c>
    </row>
    <row r="285" spans="1:8" x14ac:dyDescent="0.3">
      <c r="A285" s="8" t="s">
        <v>225</v>
      </c>
      <c r="B285" s="25" t="s">
        <v>5</v>
      </c>
      <c r="C285" s="8" t="s">
        <v>6</v>
      </c>
      <c r="D285" s="8" t="s">
        <v>211</v>
      </c>
      <c r="E285" s="26">
        <v>865.80559147622614</v>
      </c>
      <c r="F285" s="27">
        <f>Tabella3[[#This Row],[Comunicazioni
'[N']]]/571621</f>
        <v>1.5146497267878999E-3</v>
      </c>
      <c r="G285" s="20"/>
      <c r="H285" s="27">
        <f>Tabella3[[#This Row],[PESO Comunicazioni 
'[%']]]*Tabella3[[#This Row],[Copertura 
'[No = 0 ; SI = 1']]]</f>
        <v>0</v>
      </c>
    </row>
    <row r="286" spans="1:8" x14ac:dyDescent="0.3">
      <c r="A286" s="8" t="s">
        <v>226</v>
      </c>
      <c r="B286" s="25" t="s">
        <v>5</v>
      </c>
      <c r="C286" s="8" t="s">
        <v>6</v>
      </c>
      <c r="D286" s="8" t="s">
        <v>211</v>
      </c>
      <c r="E286" s="26">
        <v>310.58225955532527</v>
      </c>
      <c r="F286" s="27">
        <f>Tabella3[[#This Row],[Comunicazioni
'[N']]]/571621</f>
        <v>5.4333598582859144E-4</v>
      </c>
      <c r="G286" s="20"/>
      <c r="H286" s="27">
        <f>Tabella3[[#This Row],[PESO Comunicazioni 
'[%']]]*Tabella3[[#This Row],[Copertura 
'[No = 0 ; SI = 1']]]</f>
        <v>0</v>
      </c>
    </row>
    <row r="287" spans="1:8" x14ac:dyDescent="0.3">
      <c r="A287" s="8" t="s">
        <v>227</v>
      </c>
      <c r="B287" s="25" t="s">
        <v>5</v>
      </c>
      <c r="C287" s="8" t="s">
        <v>6</v>
      </c>
      <c r="D287" s="8" t="s">
        <v>211</v>
      </c>
      <c r="E287" s="26">
        <v>349.21123037505572</v>
      </c>
      <c r="F287" s="27">
        <f>Tabella3[[#This Row],[Comunicazioni
'[N']]]/571621</f>
        <v>6.1091392789113018E-4</v>
      </c>
      <c r="G287" s="20"/>
      <c r="H287" s="27">
        <f>Tabella3[[#This Row],[PESO Comunicazioni 
'[%']]]*Tabella3[[#This Row],[Copertura 
'[No = 0 ; SI = 1']]]</f>
        <v>0</v>
      </c>
    </row>
    <row r="288" spans="1:8" x14ac:dyDescent="0.3">
      <c r="A288" s="8" t="s">
        <v>228</v>
      </c>
      <c r="B288" s="25" t="s">
        <v>5</v>
      </c>
      <c r="C288" s="8" t="s">
        <v>6</v>
      </c>
      <c r="D288" s="8" t="s">
        <v>211</v>
      </c>
      <c r="E288" s="26">
        <v>258.0166396255371</v>
      </c>
      <c r="F288" s="27">
        <f>Tabella3[[#This Row],[Comunicazioni
'[N']]]/571621</f>
        <v>4.5137711810016971E-4</v>
      </c>
      <c r="G288" s="20"/>
      <c r="H288" s="27">
        <f>Tabella3[[#This Row],[PESO Comunicazioni 
'[%']]]*Tabella3[[#This Row],[Copertura 
'[No = 0 ; SI = 1']]]</f>
        <v>0</v>
      </c>
    </row>
    <row r="289" spans="1:8" x14ac:dyDescent="0.3">
      <c r="A289" s="8" t="s">
        <v>229</v>
      </c>
      <c r="B289" s="25" t="s">
        <v>5</v>
      </c>
      <c r="C289" s="8" t="s">
        <v>6</v>
      </c>
      <c r="D289" s="8" t="s">
        <v>211</v>
      </c>
      <c r="E289" s="26">
        <v>1465.9685978936459</v>
      </c>
      <c r="F289" s="27">
        <f>Tabella3[[#This Row],[Comunicazioni
'[N']]]/571621</f>
        <v>2.5645814235195101E-3</v>
      </c>
      <c r="G289" s="20"/>
      <c r="H289" s="27">
        <f>Tabella3[[#This Row],[PESO Comunicazioni 
'[%']]]*Tabella3[[#This Row],[Copertura 
'[No = 0 ; SI = 1']]]</f>
        <v>0</v>
      </c>
    </row>
    <row r="290" spans="1:8" x14ac:dyDescent="0.3">
      <c r="A290" s="8" t="s">
        <v>230</v>
      </c>
      <c r="B290" s="25" t="s">
        <v>5</v>
      </c>
      <c r="C290" s="8" t="s">
        <v>6</v>
      </c>
      <c r="D290" s="8" t="s">
        <v>211</v>
      </c>
      <c r="E290" s="26">
        <v>2598.4861760915433</v>
      </c>
      <c r="F290" s="27">
        <f>Tabella3[[#This Row],[Comunicazioni
'[N']]]/571621</f>
        <v>4.5458200032740979E-3</v>
      </c>
      <c r="G290" s="20"/>
      <c r="H290" s="27">
        <f>Tabella3[[#This Row],[PESO Comunicazioni 
'[%']]]*Tabella3[[#This Row],[Copertura 
'[No = 0 ; SI = 1']]]</f>
        <v>0</v>
      </c>
    </row>
    <row r="291" spans="1:8" x14ac:dyDescent="0.3">
      <c r="A291" s="8" t="s">
        <v>231</v>
      </c>
      <c r="B291" s="25" t="s">
        <v>5</v>
      </c>
      <c r="C291" s="8" t="s">
        <v>6</v>
      </c>
      <c r="D291" s="8" t="s">
        <v>211</v>
      </c>
      <c r="E291" s="26">
        <v>570.28970819730444</v>
      </c>
      <c r="F291" s="27">
        <f>Tabella3[[#This Row],[Comunicazioni
'[N']]]/571621</f>
        <v>9.9767102362807595E-4</v>
      </c>
      <c r="G291" s="20"/>
      <c r="H291" s="27">
        <f>Tabella3[[#This Row],[PESO Comunicazioni 
'[%']]]*Tabella3[[#This Row],[Copertura 
'[No = 0 ; SI = 1']]]</f>
        <v>0</v>
      </c>
    </row>
    <row r="292" spans="1:8" x14ac:dyDescent="0.3">
      <c r="A292" s="8" t="s">
        <v>232</v>
      </c>
      <c r="B292" s="25" t="s">
        <v>5</v>
      </c>
      <c r="C292" s="8" t="s">
        <v>6</v>
      </c>
      <c r="D292" s="8" t="s">
        <v>211</v>
      </c>
      <c r="E292" s="26">
        <v>528.90960285765095</v>
      </c>
      <c r="F292" s="27">
        <f>Tabella3[[#This Row],[Comunicazioni
'[N']]]/571621</f>
        <v>9.2528021688785219E-4</v>
      </c>
      <c r="G292" s="20"/>
      <c r="H292" s="27">
        <f>Tabella3[[#This Row],[PESO Comunicazioni 
'[%']]]*Tabella3[[#This Row],[Copertura 
'[No = 0 ; SI = 1']]]</f>
        <v>0</v>
      </c>
    </row>
    <row r="293" spans="1:8" x14ac:dyDescent="0.3">
      <c r="A293" s="8" t="s">
        <v>233</v>
      </c>
      <c r="B293" s="25" t="s">
        <v>5</v>
      </c>
      <c r="C293" s="8" t="s">
        <v>6</v>
      </c>
      <c r="D293" s="8" t="s">
        <v>211</v>
      </c>
      <c r="E293" s="26">
        <v>455.59133571470915</v>
      </c>
      <c r="F293" s="27">
        <f>Tabella3[[#This Row],[Comunicazioni
'[N']]]/571621</f>
        <v>7.9701644221382545E-4</v>
      </c>
      <c r="G293" s="20"/>
      <c r="H293" s="27">
        <f>Tabella3[[#This Row],[PESO Comunicazioni 
'[%']]]*Tabella3[[#This Row],[Copertura 
'[No = 0 ; SI = 1']]]</f>
        <v>0</v>
      </c>
    </row>
    <row r="294" spans="1:8" x14ac:dyDescent="0.3">
      <c r="A294" s="8" t="s">
        <v>234</v>
      </c>
      <c r="B294" s="25" t="s">
        <v>5</v>
      </c>
      <c r="C294" s="8" t="s">
        <v>6</v>
      </c>
      <c r="D294" s="8" t="s">
        <v>211</v>
      </c>
      <c r="E294" s="26">
        <v>211.38766880580664</v>
      </c>
      <c r="F294" s="27">
        <f>Tabella3[[#This Row],[Comunicazioni
'[N']]]/571621</f>
        <v>3.6980388895055752E-4</v>
      </c>
      <c r="G294" s="20"/>
      <c r="H294" s="27">
        <f>Tabella3[[#This Row],[PESO Comunicazioni 
'[%']]]*Tabella3[[#This Row],[Copertura 
'[No = 0 ; SI = 1']]]</f>
        <v>0</v>
      </c>
    </row>
    <row r="295" spans="1:8" x14ac:dyDescent="0.3">
      <c r="A295" s="8" t="s">
        <v>235</v>
      </c>
      <c r="B295" s="25" t="s">
        <v>5</v>
      </c>
      <c r="C295" s="8" t="s">
        <v>6</v>
      </c>
      <c r="D295" s="8" t="s">
        <v>211</v>
      </c>
      <c r="E295" s="26">
        <v>262.95631412205614</v>
      </c>
      <c r="F295" s="27">
        <f>Tabella3[[#This Row],[Comunicazioni
'[N']]]/571621</f>
        <v>4.6001863843710453E-4</v>
      </c>
      <c r="G295" s="20"/>
      <c r="H295" s="27">
        <f>Tabella3[[#This Row],[PESO Comunicazioni 
'[%']]]*Tabella3[[#This Row],[Copertura 
'[No = 0 ; SI = 1']]]</f>
        <v>0</v>
      </c>
    </row>
    <row r="296" spans="1:8" x14ac:dyDescent="0.3">
      <c r="A296" s="8" t="s">
        <v>236</v>
      </c>
      <c r="B296" s="25" t="s">
        <v>5</v>
      </c>
      <c r="C296" s="8" t="s">
        <v>6</v>
      </c>
      <c r="D296" s="8" t="s">
        <v>211</v>
      </c>
      <c r="E296" s="26">
        <v>769.55823868937978</v>
      </c>
      <c r="F296" s="27">
        <f>Tabella3[[#This Row],[Comunicazioni
'[N']]]/571621</f>
        <v>1.3462735600850561E-3</v>
      </c>
      <c r="G296" s="20"/>
      <c r="H296" s="27">
        <f>Tabella3[[#This Row],[PESO Comunicazioni 
'[%']]]*Tabella3[[#This Row],[Copertura 
'[No = 0 ; SI = 1']]]</f>
        <v>0</v>
      </c>
    </row>
    <row r="297" spans="1:8" x14ac:dyDescent="0.3">
      <c r="A297" s="8" t="s">
        <v>237</v>
      </c>
      <c r="B297" s="25" t="s">
        <v>5</v>
      </c>
      <c r="C297" s="8" t="s">
        <v>6</v>
      </c>
      <c r="D297" s="8" t="s">
        <v>211</v>
      </c>
      <c r="E297" s="26">
        <v>1130.2656873313588</v>
      </c>
      <c r="F297" s="27">
        <f>Tabella3[[#This Row],[Comunicazioni
'[N']]]/571621</f>
        <v>1.9772990973588424E-3</v>
      </c>
      <c r="G297" s="20"/>
      <c r="H297" s="27">
        <f>Tabella3[[#This Row],[PESO Comunicazioni 
'[%']]]*Tabella3[[#This Row],[Copertura 
'[No = 0 ; SI = 1']]]</f>
        <v>0</v>
      </c>
    </row>
    <row r="298" spans="1:8" x14ac:dyDescent="0.3">
      <c r="A298" s="8" t="s">
        <v>238</v>
      </c>
      <c r="B298" s="25" t="s">
        <v>5</v>
      </c>
      <c r="C298" s="8" t="s">
        <v>6</v>
      </c>
      <c r="D298" s="8" t="s">
        <v>211</v>
      </c>
      <c r="E298" s="26">
        <v>663.29424627699632</v>
      </c>
      <c r="F298" s="27">
        <f>Tabella3[[#This Row],[Comunicazioni
'[N']]]/571621</f>
        <v>1.1603741749813185E-3</v>
      </c>
      <c r="G298" s="20"/>
      <c r="H298" s="27">
        <f>Tabella3[[#This Row],[PESO Comunicazioni 
'[%']]]*Tabella3[[#This Row],[Copertura 
'[No = 0 ; SI = 1']]]</f>
        <v>0</v>
      </c>
    </row>
    <row r="299" spans="1:8" x14ac:dyDescent="0.3">
      <c r="A299" s="8" t="s">
        <v>239</v>
      </c>
      <c r="B299" s="25" t="s">
        <v>5</v>
      </c>
      <c r="C299" s="8" t="s">
        <v>6</v>
      </c>
      <c r="D299" s="8" t="s">
        <v>211</v>
      </c>
      <c r="E299" s="26">
        <v>2134.655051056141</v>
      </c>
      <c r="F299" s="27">
        <f>Tabella3[[#This Row],[Comunicazioni
'[N']]]/571621</f>
        <v>3.7343887839252602E-3</v>
      </c>
      <c r="G299" s="20"/>
      <c r="H299" s="27">
        <f>Tabella3[[#This Row],[PESO Comunicazioni 
'[%']]]*Tabella3[[#This Row],[Copertura 
'[No = 0 ; SI = 1']]]</f>
        <v>0</v>
      </c>
    </row>
    <row r="300" spans="1:8" x14ac:dyDescent="0.3">
      <c r="A300" s="8" t="s">
        <v>240</v>
      </c>
      <c r="B300" s="25" t="s">
        <v>5</v>
      </c>
      <c r="C300" s="8" t="s">
        <v>6</v>
      </c>
      <c r="D300" s="8" t="s">
        <v>211</v>
      </c>
      <c r="E300" s="26">
        <v>1815.5177604236419</v>
      </c>
      <c r="F300" s="27">
        <f>Tabella3[[#This Row],[Comunicazioni
'[N']]]/571621</f>
        <v>3.176086533601183E-3</v>
      </c>
      <c r="G300" s="20"/>
      <c r="H300" s="27">
        <f>Tabella3[[#This Row],[PESO Comunicazioni 
'[%']]]*Tabella3[[#This Row],[Copertura 
'[No = 0 ; SI = 1']]]</f>
        <v>0</v>
      </c>
    </row>
    <row r="301" spans="1:8" x14ac:dyDescent="0.3">
      <c r="A301" s="8" t="s">
        <v>241</v>
      </c>
      <c r="B301" s="25" t="s">
        <v>5</v>
      </c>
      <c r="C301" s="8" t="s">
        <v>6</v>
      </c>
      <c r="D301" s="8" t="s">
        <v>211</v>
      </c>
      <c r="E301" s="26">
        <v>230.07696512901802</v>
      </c>
      <c r="F301" s="27">
        <f>Tabella3[[#This Row],[Comunicazioni
'[N']]]/571621</f>
        <v>4.0249914738789866E-4</v>
      </c>
      <c r="G301" s="20"/>
      <c r="H301" s="27">
        <f>Tabella3[[#This Row],[PESO Comunicazioni 
'[%']]]*Tabella3[[#This Row],[Copertura 
'[No = 0 ; SI = 1']]]</f>
        <v>0</v>
      </c>
    </row>
    <row r="302" spans="1:8" x14ac:dyDescent="0.3">
      <c r="A302" s="8" t="s">
        <v>242</v>
      </c>
      <c r="B302" s="25" t="s">
        <v>5</v>
      </c>
      <c r="C302" s="8" t="s">
        <v>6</v>
      </c>
      <c r="D302" s="8" t="s">
        <v>211</v>
      </c>
      <c r="E302" s="26">
        <v>383.33793215494018</v>
      </c>
      <c r="F302" s="27">
        <f>Tabella3[[#This Row],[Comunicazioni
'[N']]]/571621</f>
        <v>6.7061555148418303E-4</v>
      </c>
      <c r="G302" s="20"/>
      <c r="H302" s="27">
        <f>Tabella3[[#This Row],[PESO Comunicazioni 
'[%']]]*Tabella3[[#This Row],[Copertura 
'[No = 0 ; SI = 1']]]</f>
        <v>0</v>
      </c>
    </row>
    <row r="303" spans="1:8" x14ac:dyDescent="0.3">
      <c r="A303" s="8" t="s">
        <v>243</v>
      </c>
      <c r="B303" s="25" t="s">
        <v>5</v>
      </c>
      <c r="C303" s="8" t="s">
        <v>6</v>
      </c>
      <c r="D303" s="8" t="s">
        <v>211</v>
      </c>
      <c r="E303" s="26">
        <v>4483.3191782716658</v>
      </c>
      <c r="F303" s="27">
        <f>Tabella3[[#This Row],[Comunicazioni
'[N']]]/571621</f>
        <v>7.8431673753617624E-3</v>
      </c>
      <c r="G303" s="20"/>
      <c r="H303" s="27">
        <f>Tabella3[[#This Row],[PESO Comunicazioni 
'[%']]]*Tabella3[[#This Row],[Copertura 
'[No = 0 ; SI = 1']]]</f>
        <v>0</v>
      </c>
    </row>
    <row r="304" spans="1:8" x14ac:dyDescent="0.3">
      <c r="A304" s="8" t="s">
        <v>244</v>
      </c>
      <c r="B304" s="25" t="s">
        <v>5</v>
      </c>
      <c r="C304" s="8" t="s">
        <v>6</v>
      </c>
      <c r="D304" s="8" t="s">
        <v>211</v>
      </c>
      <c r="E304" s="26">
        <v>767.36213524663049</v>
      </c>
      <c r="F304" s="27">
        <f>Tabella3[[#This Row],[Comunicazioni
'[N']]]/571621</f>
        <v>1.3424316728157827E-3</v>
      </c>
      <c r="G304" s="20"/>
      <c r="H304" s="27">
        <f>Tabella3[[#This Row],[PESO Comunicazioni 
'[%']]]*Tabella3[[#This Row],[Copertura 
'[No = 0 ; SI = 1']]]</f>
        <v>0</v>
      </c>
    </row>
    <row r="305" spans="1:8" x14ac:dyDescent="0.3">
      <c r="A305" s="8" t="s">
        <v>245</v>
      </c>
      <c r="B305" s="25" t="s">
        <v>5</v>
      </c>
      <c r="C305" s="8" t="s">
        <v>6</v>
      </c>
      <c r="D305" s="8" t="s">
        <v>211</v>
      </c>
      <c r="E305" s="26">
        <v>328.14636679188283</v>
      </c>
      <c r="F305" s="27">
        <f>Tabella3[[#This Row],[Comunicazioni
'[N']]]/571621</f>
        <v>5.7406282622906235E-4</v>
      </c>
      <c r="G305" s="20"/>
      <c r="H305" s="27">
        <f>Tabella3[[#This Row],[PESO Comunicazioni 
'[%']]]*Tabella3[[#This Row],[Copertura 
'[No = 0 ; SI = 1']]]</f>
        <v>0</v>
      </c>
    </row>
    <row r="306" spans="1:8" x14ac:dyDescent="0.3">
      <c r="A306" s="8" t="s">
        <v>246</v>
      </c>
      <c r="B306" s="25" t="s">
        <v>5</v>
      </c>
      <c r="C306" s="8" t="s">
        <v>6</v>
      </c>
      <c r="D306" s="8" t="s">
        <v>211</v>
      </c>
      <c r="E306" s="26">
        <v>198.6998851758259</v>
      </c>
      <c r="F306" s="27">
        <f>Tabella3[[#This Row],[Comunicazioni
'[N']]]/571621</f>
        <v>3.4760774215052614E-4</v>
      </c>
      <c r="G306" s="20"/>
      <c r="H306" s="27">
        <f>Tabella3[[#This Row],[PESO Comunicazioni 
'[%']]]*Tabella3[[#This Row],[Copertura 
'[No = 0 ; SI = 1']]]</f>
        <v>0</v>
      </c>
    </row>
    <row r="307" spans="1:8" x14ac:dyDescent="0.3">
      <c r="A307" s="8" t="s">
        <v>247</v>
      </c>
      <c r="B307" s="25" t="s">
        <v>5</v>
      </c>
      <c r="C307" s="8" t="s">
        <v>6</v>
      </c>
      <c r="D307" s="8" t="s">
        <v>211</v>
      </c>
      <c r="E307" s="26">
        <v>275.95631412205614</v>
      </c>
      <c r="F307" s="27">
        <f>Tabella3[[#This Row],[Comunicazioni
'[N']]]/571621</f>
        <v>4.8276097995359889E-4</v>
      </c>
      <c r="G307" s="20"/>
      <c r="H307" s="27">
        <f>Tabella3[[#This Row],[PESO Comunicazioni 
'[%']]]*Tabella3[[#This Row],[Copertura 
'[No = 0 ; SI = 1']]]</f>
        <v>0</v>
      </c>
    </row>
    <row r="308" spans="1:8" x14ac:dyDescent="0.3">
      <c r="A308" s="8" t="s">
        <v>248</v>
      </c>
      <c r="B308" s="25" t="s">
        <v>5</v>
      </c>
      <c r="C308" s="8" t="s">
        <v>6</v>
      </c>
      <c r="D308" s="8" t="s">
        <v>211</v>
      </c>
      <c r="E308" s="26">
        <v>148.94723796267226</v>
      </c>
      <c r="F308" s="27">
        <f>Tabella3[[#This Row],[Comunicazioni
'[N']]]/571621</f>
        <v>2.6056991951428003E-4</v>
      </c>
      <c r="G308" s="20"/>
      <c r="H308" s="27">
        <f>Tabella3[[#This Row],[PESO Comunicazioni 
'[%']]]*Tabella3[[#This Row],[Copertura 
'[No = 0 ; SI = 1']]]</f>
        <v>0</v>
      </c>
    </row>
    <row r="309" spans="1:8" x14ac:dyDescent="0.3">
      <c r="A309" s="8" t="s">
        <v>249</v>
      </c>
      <c r="B309" s="25" t="s">
        <v>5</v>
      </c>
      <c r="C309" s="8" t="s">
        <v>6</v>
      </c>
      <c r="D309" s="8" t="s">
        <v>211</v>
      </c>
      <c r="E309" s="26">
        <v>516.34852100755461</v>
      </c>
      <c r="F309" s="27">
        <f>Tabella3[[#This Row],[Comunicazioni
'[N']]]/571621</f>
        <v>9.033057235608115E-4</v>
      </c>
      <c r="G309" s="20"/>
      <c r="H309" s="27">
        <f>Tabella3[[#This Row],[PESO Comunicazioni 
'[%']]]*Tabella3[[#This Row],[Copertura 
'[No = 0 ; SI = 1']]]</f>
        <v>0</v>
      </c>
    </row>
    <row r="310" spans="1:8" x14ac:dyDescent="0.3">
      <c r="A310" s="8" t="s">
        <v>251</v>
      </c>
      <c r="B310" s="25" t="s">
        <v>5</v>
      </c>
      <c r="C310" s="8" t="s">
        <v>6</v>
      </c>
      <c r="D310" s="8" t="s">
        <v>252</v>
      </c>
      <c r="E310" s="26">
        <v>3455.6733856006531</v>
      </c>
      <c r="F310" s="27">
        <f>Tabella3[[#This Row],[Comunicazioni
'[N']]]/571621</f>
        <v>6.0453926388300168E-3</v>
      </c>
      <c r="G310" s="20"/>
      <c r="H310" s="27">
        <f>Tabella3[[#This Row],[PESO Comunicazioni 
'[%']]]*Tabella3[[#This Row],[Copertura 
'[No = 0 ; SI = 1']]]</f>
        <v>0</v>
      </c>
    </row>
    <row r="311" spans="1:8" x14ac:dyDescent="0.3">
      <c r="A311" s="8" t="s">
        <v>253</v>
      </c>
      <c r="B311" s="25" t="s">
        <v>5</v>
      </c>
      <c r="C311" s="8" t="s">
        <v>6</v>
      </c>
      <c r="D311" s="8" t="s">
        <v>252</v>
      </c>
      <c r="E311" s="26">
        <v>8205.3032675491086</v>
      </c>
      <c r="F311" s="27">
        <f>Tabella3[[#This Row],[Comunicazioni
'[N']]]/571621</f>
        <v>1.435444685823143E-2</v>
      </c>
      <c r="G311" s="20"/>
      <c r="H311" s="27">
        <f>Tabella3[[#This Row],[PESO Comunicazioni 
'[%']]]*Tabella3[[#This Row],[Copertura 
'[No = 0 ; SI = 1']]]</f>
        <v>0</v>
      </c>
    </row>
    <row r="312" spans="1:8" x14ac:dyDescent="0.3">
      <c r="A312" s="8" t="s">
        <v>254</v>
      </c>
      <c r="B312" s="25" t="s">
        <v>5</v>
      </c>
      <c r="C312" s="8" t="s">
        <v>6</v>
      </c>
      <c r="D312" s="8" t="s">
        <v>252</v>
      </c>
      <c r="E312" s="26">
        <v>2961.5918823919437</v>
      </c>
      <c r="F312" s="27">
        <f>Tabella3[[#This Row],[Comunicazioni
'[N']]]/571621</f>
        <v>5.1810410786026825E-3</v>
      </c>
      <c r="G312" s="20"/>
      <c r="H312" s="27">
        <f>Tabella3[[#This Row],[PESO Comunicazioni 
'[%']]]*Tabella3[[#This Row],[Copertura 
'[No = 0 ; SI = 1']]]</f>
        <v>0</v>
      </c>
    </row>
    <row r="313" spans="1:8" x14ac:dyDescent="0.3">
      <c r="A313" s="8" t="s">
        <v>255</v>
      </c>
      <c r="B313" s="25" t="s">
        <v>5</v>
      </c>
      <c r="C313" s="8" t="s">
        <v>6</v>
      </c>
      <c r="D313" s="8" t="s">
        <v>252</v>
      </c>
      <c r="E313" s="26">
        <v>683.48278625359239</v>
      </c>
      <c r="F313" s="27">
        <f>Tabella3[[#This Row],[Comunicazioni
'[N']]]/571621</f>
        <v>1.1956922265864837E-3</v>
      </c>
      <c r="G313" s="20"/>
      <c r="H313" s="27">
        <f>Tabella3[[#This Row],[PESO Comunicazioni 
'[%']]]*Tabella3[[#This Row],[Copertura 
'[No = 0 ; SI = 1']]]</f>
        <v>0</v>
      </c>
    </row>
    <row r="314" spans="1:8" x14ac:dyDescent="0.3">
      <c r="A314" s="8" t="s">
        <v>256</v>
      </c>
      <c r="B314" s="25" t="s">
        <v>5</v>
      </c>
      <c r="C314" s="8" t="s">
        <v>6</v>
      </c>
      <c r="D314" s="8" t="s">
        <v>252</v>
      </c>
      <c r="E314" s="26">
        <v>1230.0816854344548</v>
      </c>
      <c r="F314" s="27">
        <f>Tabella3[[#This Row],[Comunicazioni
'[N']]]/571621</f>
        <v>2.1519182910257929E-3</v>
      </c>
      <c r="G314" s="20"/>
      <c r="H314" s="27">
        <f>Tabella3[[#This Row],[PESO Comunicazioni 
'[%']]]*Tabella3[[#This Row],[Copertura 
'[No = 0 ; SI = 1']]]</f>
        <v>0</v>
      </c>
    </row>
    <row r="315" spans="1:8" x14ac:dyDescent="0.3">
      <c r="A315" s="8" t="s">
        <v>257</v>
      </c>
      <c r="B315" s="25" t="s">
        <v>5</v>
      </c>
      <c r="C315" s="8" t="s">
        <v>6</v>
      </c>
      <c r="D315" s="8" t="s">
        <v>252</v>
      </c>
      <c r="E315" s="26">
        <v>1356.0289233971271</v>
      </c>
      <c r="F315" s="27">
        <f>Tabella3[[#This Row],[Comunicazioni
'[N']]]/571621</f>
        <v>2.3722517601647368E-3</v>
      </c>
      <c r="G315" s="20"/>
      <c r="H315" s="27">
        <f>Tabella3[[#This Row],[PESO Comunicazioni 
'[%']]]*Tabella3[[#This Row],[Copertura 
'[No = 0 ; SI = 1']]]</f>
        <v>0</v>
      </c>
    </row>
    <row r="316" spans="1:8" x14ac:dyDescent="0.3">
      <c r="A316" s="8" t="s">
        <v>258</v>
      </c>
      <c r="B316" s="25" t="s">
        <v>5</v>
      </c>
      <c r="C316" s="8" t="s">
        <v>6</v>
      </c>
      <c r="D316" s="8" t="s">
        <v>252</v>
      </c>
      <c r="E316" s="26">
        <v>1843.6775592288559</v>
      </c>
      <c r="F316" s="27">
        <f>Tabella3[[#This Row],[Comunicazioni
'[N']]]/571621</f>
        <v>3.2253495921753328E-3</v>
      </c>
      <c r="G316" s="20"/>
      <c r="H316" s="27">
        <f>Tabella3[[#This Row],[PESO Comunicazioni 
'[%']]]*Tabella3[[#This Row],[Copertura 
'[No = 0 ; SI = 1']]]</f>
        <v>0</v>
      </c>
    </row>
    <row r="317" spans="1:8" x14ac:dyDescent="0.3">
      <c r="A317" s="8" t="s">
        <v>259</v>
      </c>
      <c r="B317" s="25" t="s">
        <v>5</v>
      </c>
      <c r="C317" s="8" t="s">
        <v>6</v>
      </c>
      <c r="D317" s="8" t="s">
        <v>252</v>
      </c>
      <c r="E317" s="26">
        <v>1314.1420109379358</v>
      </c>
      <c r="F317" s="27">
        <f>Tabella3[[#This Row],[Comunicazioni
'[N']]]/571621</f>
        <v>2.2989743395325501E-3</v>
      </c>
      <c r="G317" s="20"/>
      <c r="H317" s="27">
        <f>Tabella3[[#This Row],[PESO Comunicazioni 
'[%']]]*Tabella3[[#This Row],[Copertura 
'[No = 0 ; SI = 1']]]</f>
        <v>0</v>
      </c>
    </row>
    <row r="318" spans="1:8" x14ac:dyDescent="0.3">
      <c r="A318" s="8" t="s">
        <v>260</v>
      </c>
      <c r="B318" s="25" t="s">
        <v>5</v>
      </c>
      <c r="C318" s="8" t="s">
        <v>6</v>
      </c>
      <c r="D318" s="8" t="s">
        <v>252</v>
      </c>
      <c r="E318" s="26">
        <v>2908.1905993470609</v>
      </c>
      <c r="F318" s="27">
        <f>Tabella3[[#This Row],[Comunicazioni
'[N']]]/571621</f>
        <v>5.087620292723782E-3</v>
      </c>
      <c r="G318" s="20"/>
      <c r="H318" s="27">
        <f>Tabella3[[#This Row],[PESO Comunicazioni 
'[%']]]*Tabella3[[#This Row],[Copertura 
'[No = 0 ; SI = 1']]]</f>
        <v>0</v>
      </c>
    </row>
    <row r="319" spans="1:8" x14ac:dyDescent="0.3">
      <c r="A319" s="8" t="s">
        <v>261</v>
      </c>
      <c r="B319" s="25" t="s">
        <v>5</v>
      </c>
      <c r="C319" s="8" t="s">
        <v>6</v>
      </c>
      <c r="D319" s="8" t="s">
        <v>252</v>
      </c>
      <c r="E319" s="26">
        <v>4539.6056788567639</v>
      </c>
      <c r="F319" s="27">
        <f>Tabella3[[#This Row],[Comunicazioni
'[N']]]/571621</f>
        <v>7.941635592213659E-3</v>
      </c>
      <c r="G319" s="20"/>
      <c r="H319" s="27">
        <f>Tabella3[[#This Row],[PESO Comunicazioni 
'[%']]]*Tabella3[[#This Row],[Copertura 
'[No = 0 ; SI = 1']]]</f>
        <v>0</v>
      </c>
    </row>
    <row r="320" spans="1:8" x14ac:dyDescent="0.3">
      <c r="A320" s="8" t="s">
        <v>262</v>
      </c>
      <c r="B320" s="25" t="s">
        <v>5</v>
      </c>
      <c r="C320" s="8" t="s">
        <v>6</v>
      </c>
      <c r="D320" s="8" t="s">
        <v>252</v>
      </c>
      <c r="E320" s="26">
        <v>2975.8210828600222</v>
      </c>
      <c r="F320" s="27">
        <f>Tabella3[[#This Row],[Comunicazioni
'[N']]]/571621</f>
        <v>5.2059337967989665E-3</v>
      </c>
      <c r="G320" s="20"/>
      <c r="H320" s="27">
        <f>Tabella3[[#This Row],[PESO Comunicazioni 
'[%']]]*Tabella3[[#This Row],[Copertura 
'[No = 0 ; SI = 1']]]</f>
        <v>0</v>
      </c>
    </row>
    <row r="321" spans="1:8" x14ac:dyDescent="0.3">
      <c r="A321" s="8" t="s">
        <v>263</v>
      </c>
      <c r="B321" s="25" t="s">
        <v>5</v>
      </c>
      <c r="C321" s="8" t="s">
        <v>6</v>
      </c>
      <c r="D321" s="8" t="s">
        <v>252</v>
      </c>
      <c r="E321" s="26">
        <v>389.3997703516518</v>
      </c>
      <c r="F321" s="27">
        <f>Tabella3[[#This Row],[Comunicazioni
'[N']]]/571621</f>
        <v>6.8122019721397883E-4</v>
      </c>
      <c r="G321" s="20"/>
      <c r="H321" s="27">
        <f>Tabella3[[#This Row],[PESO Comunicazioni 
'[%']]]*Tabella3[[#This Row],[Copertura 
'[No = 0 ; SI = 1']]]</f>
        <v>0</v>
      </c>
    </row>
    <row r="322" spans="1:8" x14ac:dyDescent="0.3">
      <c r="A322" s="8" t="s">
        <v>264</v>
      </c>
      <c r="B322" s="25" t="s">
        <v>5</v>
      </c>
      <c r="C322" s="8" t="s">
        <v>6</v>
      </c>
      <c r="D322" s="8" t="s">
        <v>252</v>
      </c>
      <c r="E322" s="26">
        <v>5985.6315768674303</v>
      </c>
      <c r="F322" s="27">
        <f>Tabella3[[#This Row],[Comunicazioni
'[N']]]/571621</f>
        <v>1.0471329039463963E-2</v>
      </c>
      <c r="G322" s="20"/>
      <c r="H322" s="27">
        <f>Tabella3[[#This Row],[PESO Comunicazioni 
'[%']]]*Tabella3[[#This Row],[Copertura 
'[No = 0 ; SI = 1']]]</f>
        <v>0</v>
      </c>
    </row>
    <row r="323" spans="1:8" x14ac:dyDescent="0.3">
      <c r="A323" s="8" t="s">
        <v>265</v>
      </c>
      <c r="B323" s="25" t="s">
        <v>5</v>
      </c>
      <c r="C323" s="8" t="s">
        <v>6</v>
      </c>
      <c r="D323" s="8" t="s">
        <v>252</v>
      </c>
      <c r="E323" s="26">
        <v>3046.6552332818856</v>
      </c>
      <c r="F323" s="27">
        <f>Tabella3[[#This Row],[Comunicazioni
'[N']]]/571621</f>
        <v>5.3298518306393317E-3</v>
      </c>
      <c r="G323" s="20"/>
      <c r="H323" s="27">
        <f>Tabella3[[#This Row],[PESO Comunicazioni 
'[%']]]*Tabella3[[#This Row],[Copertura 
'[No = 0 ; SI = 1']]]</f>
        <v>0</v>
      </c>
    </row>
    <row r="324" spans="1:8" x14ac:dyDescent="0.3">
      <c r="A324" s="8" t="s">
        <v>266</v>
      </c>
      <c r="B324" s="25" t="s">
        <v>5</v>
      </c>
      <c r="C324" s="8" t="s">
        <v>6</v>
      </c>
      <c r="D324" s="8" t="s">
        <v>252</v>
      </c>
      <c r="E324" s="26">
        <v>1479.4196175893949</v>
      </c>
      <c r="F324" s="27">
        <f>Tabella3[[#This Row],[Comunicazioni
'[N']]]/571621</f>
        <v>2.588112783801496E-3</v>
      </c>
      <c r="G324" s="20"/>
      <c r="H324" s="27">
        <f>Tabella3[[#This Row],[PESO Comunicazioni 
'[%']]]*Tabella3[[#This Row],[Copertura 
'[No = 0 ; SI = 1']]]</f>
        <v>0</v>
      </c>
    </row>
    <row r="325" spans="1:8" x14ac:dyDescent="0.3">
      <c r="A325" s="8" t="s">
        <v>267</v>
      </c>
      <c r="B325" s="25" t="s">
        <v>5</v>
      </c>
      <c r="C325" s="8" t="s">
        <v>6</v>
      </c>
      <c r="D325" s="8" t="s">
        <v>252</v>
      </c>
      <c r="E325" s="26">
        <v>284.51890866538304</v>
      </c>
      <c r="F325" s="27">
        <f>Tabella3[[#This Row],[Comunicazioni
'[N']]]/571621</f>
        <v>4.9774047605910738E-4</v>
      </c>
      <c r="G325" s="20"/>
      <c r="H325" s="27">
        <f>Tabella3[[#This Row],[PESO Comunicazioni 
'[%']]]*Tabella3[[#This Row],[Copertura 
'[No = 0 ; SI = 1']]]</f>
        <v>0</v>
      </c>
    </row>
    <row r="326" spans="1:8" x14ac:dyDescent="0.3">
      <c r="A326" s="8" t="s">
        <v>268</v>
      </c>
      <c r="B326" s="25" t="s">
        <v>5</v>
      </c>
      <c r="C326" s="8" t="s">
        <v>6</v>
      </c>
      <c r="D326" s="8" t="s">
        <v>252</v>
      </c>
      <c r="E326" s="26">
        <v>2601.7953670751012</v>
      </c>
      <c r="F326" s="27">
        <f>Tabella3[[#This Row],[Comunicazioni
'[N']]]/571621</f>
        <v>4.5516091380042043E-3</v>
      </c>
      <c r="G326" s="20"/>
      <c r="H326" s="27">
        <f>Tabella3[[#This Row],[PESO Comunicazioni 
'[%']]]*Tabella3[[#This Row],[Copertura 
'[No = 0 ; SI = 1']]]</f>
        <v>0</v>
      </c>
    </row>
    <row r="327" spans="1:8" x14ac:dyDescent="0.3">
      <c r="A327" s="8" t="s">
        <v>269</v>
      </c>
      <c r="B327" s="25" t="s">
        <v>5</v>
      </c>
      <c r="C327" s="8" t="s">
        <v>6</v>
      </c>
      <c r="D327" s="8" t="s">
        <v>252</v>
      </c>
      <c r="E327" s="26">
        <v>61.322805222633754</v>
      </c>
      <c r="F327" s="27">
        <f>Tabella3[[#This Row],[Comunicazioni
'[N']]]/571621</f>
        <v>1.0727878300943065E-4</v>
      </c>
      <c r="G327" s="20"/>
      <c r="H327" s="27">
        <f>Tabella3[[#This Row],[PESO Comunicazioni 
'[%']]]*Tabella3[[#This Row],[Copertura 
'[No = 0 ; SI = 1']]]</f>
        <v>0</v>
      </c>
    </row>
    <row r="328" spans="1:8" x14ac:dyDescent="0.3">
      <c r="A328" s="8" t="s">
        <v>270</v>
      </c>
      <c r="B328" s="25" t="s">
        <v>5</v>
      </c>
      <c r="C328" s="8" t="s">
        <v>6</v>
      </c>
      <c r="D328" s="8" t="s">
        <v>252</v>
      </c>
      <c r="E328" s="26">
        <v>29.251890866538304</v>
      </c>
      <c r="F328" s="27">
        <f>Tabella3[[#This Row],[Comunicazioni
'[N']]]/571621</f>
        <v>5.1173576314618084E-5</v>
      </c>
      <c r="G328" s="20"/>
      <c r="H328" s="27">
        <f>Tabella3[[#This Row],[PESO Comunicazioni 
'[%']]]*Tabella3[[#This Row],[Copertura 
'[No = 0 ; SI = 1']]]</f>
        <v>0</v>
      </c>
    </row>
    <row r="329" spans="1:8" x14ac:dyDescent="0.3">
      <c r="A329" s="8" t="s">
        <v>271</v>
      </c>
      <c r="B329" s="25" t="s">
        <v>5</v>
      </c>
      <c r="C329" s="8" t="s">
        <v>6</v>
      </c>
      <c r="D329" s="8" t="s">
        <v>252</v>
      </c>
      <c r="E329" s="26">
        <v>263.07847782224866</v>
      </c>
      <c r="F329" s="27">
        <f>Tabella3[[#This Row],[Comunicazioni
'[N']]]/571621</f>
        <v>4.6023235294408122E-4</v>
      </c>
      <c r="G329" s="20"/>
      <c r="H329" s="27">
        <f>Tabella3[[#This Row],[PESO Comunicazioni 
'[%']]]*Tabella3[[#This Row],[Copertura 
'[No = 0 ; SI = 1']]]</f>
        <v>0</v>
      </c>
    </row>
    <row r="330" spans="1:8" x14ac:dyDescent="0.3">
      <c r="A330" s="8" t="s">
        <v>1306</v>
      </c>
      <c r="B330" s="25" t="s">
        <v>5</v>
      </c>
      <c r="C330" s="8" t="s">
        <v>858</v>
      </c>
      <c r="D330" s="8" t="s">
        <v>959</v>
      </c>
      <c r="E330" s="26">
        <v>11.251890866538304</v>
      </c>
      <c r="F330" s="27">
        <f>Tabella3[[#This Row],[Comunicazioni
'[N']]]/571621</f>
        <v>1.968418036870287E-5</v>
      </c>
      <c r="G330" s="20"/>
      <c r="H330" s="27">
        <f>Tabella3[[#This Row],[PESO Comunicazioni 
'[%']]]*Tabella3[[#This Row],[Copertura 
'[No = 0 ; SI = 1']]]</f>
        <v>0</v>
      </c>
    </row>
    <row r="331" spans="1:8" x14ac:dyDescent="0.3">
      <c r="A331" s="8" t="s">
        <v>1031</v>
      </c>
      <c r="B331" s="25" t="s">
        <v>5</v>
      </c>
      <c r="C331" s="8" t="s">
        <v>858</v>
      </c>
      <c r="D331" s="8" t="s">
        <v>993</v>
      </c>
      <c r="E331" s="26">
        <v>13.502269039845965</v>
      </c>
      <c r="F331" s="27">
        <f>Tabella3[[#This Row],[Comunicazioni
'[N']]]/571621</f>
        <v>2.3621016442443445E-5</v>
      </c>
      <c r="G331" s="20"/>
      <c r="H331" s="27">
        <f>Tabella3[[#This Row],[PESO Comunicazioni 
'[%']]]*Tabella3[[#This Row],[Copertura 
'[No = 0 ; SI = 1']]]</f>
        <v>0</v>
      </c>
    </row>
    <row r="332" spans="1:8" x14ac:dyDescent="0.3">
      <c r="A332" s="8" t="s">
        <v>1030</v>
      </c>
      <c r="B332" s="25" t="s">
        <v>5</v>
      </c>
      <c r="C332" s="8" t="s">
        <v>858</v>
      </c>
      <c r="D332" s="8" t="s">
        <v>993</v>
      </c>
      <c r="E332" s="26">
        <v>121.32129252940311</v>
      </c>
      <c r="F332" s="27">
        <f>Tabella3[[#This Row],[Comunicazioni
'[N']]]/571621</f>
        <v>2.1224078984047667E-4</v>
      </c>
      <c r="G332" s="20"/>
      <c r="H332" s="27">
        <f>Tabella3[[#This Row],[PESO Comunicazioni 
'[%']]]*Tabella3[[#This Row],[Copertura 
'[No = 0 ; SI = 1']]]</f>
        <v>0</v>
      </c>
    </row>
    <row r="333" spans="1:8" x14ac:dyDescent="0.3">
      <c r="A333" s="8" t="s">
        <v>1029</v>
      </c>
      <c r="B333" s="25" t="s">
        <v>5</v>
      </c>
      <c r="C333" s="8" t="s">
        <v>858</v>
      </c>
      <c r="D333" s="8" t="s">
        <v>993</v>
      </c>
      <c r="E333" s="26">
        <v>5.6259454332691519</v>
      </c>
      <c r="F333" s="27">
        <f>Tabella3[[#This Row],[Comunicazioni
'[N']]]/571621</f>
        <v>9.842090184351435E-6</v>
      </c>
      <c r="G333" s="20"/>
      <c r="H333" s="27">
        <f>Tabella3[[#This Row],[PESO Comunicazioni 
'[%']]]*Tabella3[[#This Row],[Copertura 
'[No = 0 ; SI = 1']]]</f>
        <v>0</v>
      </c>
    </row>
    <row r="334" spans="1:8" x14ac:dyDescent="0.3">
      <c r="A334" s="8" t="s">
        <v>1028</v>
      </c>
      <c r="B334" s="25" t="s">
        <v>5</v>
      </c>
      <c r="C334" s="8" t="s">
        <v>858</v>
      </c>
      <c r="D334" s="8" t="s">
        <v>993</v>
      </c>
      <c r="E334" s="26">
        <v>6.7511345199229824</v>
      </c>
      <c r="F334" s="27">
        <f>Tabella3[[#This Row],[Comunicazioni
'[N']]]/571621</f>
        <v>1.1810508221221723E-5</v>
      </c>
      <c r="G334" s="20"/>
      <c r="H334" s="27">
        <f>Tabella3[[#This Row],[PESO Comunicazioni 
'[%']]]*Tabella3[[#This Row],[Copertura 
'[No = 0 ; SI = 1']]]</f>
        <v>0</v>
      </c>
    </row>
    <row r="335" spans="1:8" x14ac:dyDescent="0.3">
      <c r="A335" s="8" t="s">
        <v>1027</v>
      </c>
      <c r="B335" s="25" t="s">
        <v>5</v>
      </c>
      <c r="C335" s="8" t="s">
        <v>858</v>
      </c>
      <c r="D335" s="8" t="s">
        <v>993</v>
      </c>
      <c r="E335" s="26">
        <v>50.815998103095865</v>
      </c>
      <c r="F335" s="27">
        <f>Tabella3[[#This Row],[Comunicazioni
'[N']]]/571621</f>
        <v>8.8898060258625673E-5</v>
      </c>
      <c r="G335" s="20"/>
      <c r="H335" s="27">
        <f>Tabella3[[#This Row],[PESO Comunicazioni 
'[%']]]*Tabella3[[#This Row],[Copertura 
'[No = 0 ; SI = 1']]]</f>
        <v>0</v>
      </c>
    </row>
    <row r="336" spans="1:8" x14ac:dyDescent="0.3">
      <c r="A336" s="8" t="s">
        <v>1026</v>
      </c>
      <c r="B336" s="25" t="s">
        <v>5</v>
      </c>
      <c r="C336" s="8" t="s">
        <v>858</v>
      </c>
      <c r="D336" s="8" t="s">
        <v>993</v>
      </c>
      <c r="E336" s="26">
        <v>31.939674496519046</v>
      </c>
      <c r="F336" s="27">
        <f>Tabella3[[#This Row],[Comunicazioni
'[N']]]/571621</f>
        <v>5.5875614255807686E-5</v>
      </c>
      <c r="G336" s="20"/>
      <c r="H336" s="27">
        <f>Tabella3[[#This Row],[PESO Comunicazioni 
'[%']]]*Tabella3[[#This Row],[Copertura 
'[No = 0 ; SI = 1']]]</f>
        <v>0</v>
      </c>
    </row>
    <row r="337" spans="1:8" x14ac:dyDescent="0.3">
      <c r="A337" s="8" t="s">
        <v>1025</v>
      </c>
      <c r="B337" s="25" t="s">
        <v>5</v>
      </c>
      <c r="C337" s="8" t="s">
        <v>858</v>
      </c>
      <c r="D337" s="8" t="s">
        <v>993</v>
      </c>
      <c r="E337" s="26">
        <v>13.063350889942235</v>
      </c>
      <c r="F337" s="27">
        <f>Tabella3[[#This Row],[Comunicazioni
'[N']]]/571621</f>
        <v>2.2853168252989716E-5</v>
      </c>
      <c r="G337" s="20"/>
      <c r="H337" s="27">
        <f>Tabella3[[#This Row],[PESO Comunicazioni 
'[%']]]*Tabella3[[#This Row],[Copertura 
'[No = 0 ; SI = 1']]]</f>
        <v>0</v>
      </c>
    </row>
    <row r="338" spans="1:8" x14ac:dyDescent="0.3">
      <c r="A338" s="8" t="s">
        <v>1024</v>
      </c>
      <c r="B338" s="25" t="s">
        <v>5</v>
      </c>
      <c r="C338" s="8" t="s">
        <v>858</v>
      </c>
      <c r="D338" s="8" t="s">
        <v>993</v>
      </c>
      <c r="E338" s="26">
        <v>28.251890866538304</v>
      </c>
      <c r="F338" s="27">
        <f>Tabella3[[#This Row],[Comunicazioni
'[N']]]/571621</f>
        <v>4.9424165428733903E-5</v>
      </c>
      <c r="G338" s="20"/>
      <c r="H338" s="27">
        <f>Tabella3[[#This Row],[PESO Comunicazioni 
'[%']]]*Tabella3[[#This Row],[Copertura 
'[No = 0 ; SI = 1']]]</f>
        <v>0</v>
      </c>
    </row>
    <row r="339" spans="1:8" x14ac:dyDescent="0.3">
      <c r="A339" s="8" t="s">
        <v>1023</v>
      </c>
      <c r="B339" s="25" t="s">
        <v>5</v>
      </c>
      <c r="C339" s="8" t="s">
        <v>858</v>
      </c>
      <c r="D339" s="8" t="s">
        <v>993</v>
      </c>
      <c r="E339" s="26">
        <v>98.3831307261147</v>
      </c>
      <c r="F339" s="27">
        <f>Tabella3[[#This Row],[Comunicazioni
'[N']]]/571621</f>
        <v>1.7211251987963127E-4</v>
      </c>
      <c r="G339" s="20"/>
      <c r="H339" s="27">
        <f>Tabella3[[#This Row],[PESO Comunicazioni 
'[%']]]*Tabella3[[#This Row],[Copertura 
'[No = 0 ; SI = 1']]]</f>
        <v>0</v>
      </c>
    </row>
    <row r="340" spans="1:8" x14ac:dyDescent="0.3">
      <c r="A340" s="8" t="s">
        <v>1022</v>
      </c>
      <c r="B340" s="25" t="s">
        <v>5</v>
      </c>
      <c r="C340" s="8" t="s">
        <v>858</v>
      </c>
      <c r="D340" s="8" t="s">
        <v>993</v>
      </c>
      <c r="E340" s="26">
        <v>12.625945433269152</v>
      </c>
      <c r="F340" s="27">
        <f>Tabella3[[#This Row],[Comunicazioni
'[N']]]/571621</f>
        <v>2.2087966385540686E-5</v>
      </c>
      <c r="G340" s="20"/>
      <c r="H340" s="27">
        <f>Tabella3[[#This Row],[PESO Comunicazioni 
'[%']]]*Tabella3[[#This Row],[Copertura 
'[No = 0 ; SI = 1']]]</f>
        <v>0</v>
      </c>
    </row>
    <row r="341" spans="1:8" x14ac:dyDescent="0.3">
      <c r="A341" s="8" t="s">
        <v>1021</v>
      </c>
      <c r="B341" s="25" t="s">
        <v>5</v>
      </c>
      <c r="C341" s="8" t="s">
        <v>858</v>
      </c>
      <c r="D341" s="8" t="s">
        <v>993</v>
      </c>
      <c r="E341" s="26">
        <v>23.377079953192137</v>
      </c>
      <c r="F341" s="27">
        <f>Tabella3[[#This Row],[Comunicazioni
'[N']]]/571621</f>
        <v>4.0896118150299124E-5</v>
      </c>
      <c r="G341" s="20"/>
      <c r="H341" s="27">
        <f>Tabella3[[#This Row],[PESO Comunicazioni 
'[%']]]*Tabella3[[#This Row],[Copertura 
'[No = 0 ; SI = 1']]]</f>
        <v>0</v>
      </c>
    </row>
    <row r="342" spans="1:8" x14ac:dyDescent="0.3">
      <c r="A342" s="8" t="s">
        <v>1020</v>
      </c>
      <c r="B342" s="25" t="s">
        <v>5</v>
      </c>
      <c r="C342" s="8" t="s">
        <v>858</v>
      </c>
      <c r="D342" s="8" t="s">
        <v>993</v>
      </c>
      <c r="E342" s="26">
        <v>65.380105339653426</v>
      </c>
      <c r="F342" s="27">
        <f>Tabella3[[#This Row],[Comunicazioni
'[N']]]/571621</f>
        <v>1.1437666800144401E-4</v>
      </c>
      <c r="G342" s="20"/>
      <c r="H342" s="27">
        <f>Tabella3[[#This Row],[PESO Comunicazioni 
'[%']]]*Tabella3[[#This Row],[Copertura 
'[No = 0 ; SI = 1']]]</f>
        <v>0</v>
      </c>
    </row>
    <row r="343" spans="1:8" x14ac:dyDescent="0.3">
      <c r="A343" s="8" t="s">
        <v>1019</v>
      </c>
      <c r="B343" s="25" t="s">
        <v>5</v>
      </c>
      <c r="C343" s="8" t="s">
        <v>858</v>
      </c>
      <c r="D343" s="8" t="s">
        <v>993</v>
      </c>
      <c r="E343" s="26">
        <v>176.63955967234494</v>
      </c>
      <c r="F343" s="27">
        <f>Tabella3[[#This Row],[Comunicazioni
'[N']]]/571621</f>
        <v>3.0901516856858817E-4</v>
      </c>
      <c r="G343" s="20"/>
      <c r="H343" s="27">
        <f>Tabella3[[#This Row],[PESO Comunicazioni 
'[%']]]*Tabella3[[#This Row],[Copertura 
'[No = 0 ; SI = 1']]]</f>
        <v>0</v>
      </c>
    </row>
    <row r="344" spans="1:8" x14ac:dyDescent="0.3">
      <c r="A344" s="8" t="s">
        <v>1018</v>
      </c>
      <c r="B344" s="25" t="s">
        <v>5</v>
      </c>
      <c r="C344" s="8" t="s">
        <v>858</v>
      </c>
      <c r="D344" s="8" t="s">
        <v>993</v>
      </c>
      <c r="E344" s="26">
        <v>41.003025386461289</v>
      </c>
      <c r="F344" s="27">
        <f>Tabella3[[#This Row],[Comunicazioni
'[N']]]/571621</f>
        <v>7.1731138965260707E-5</v>
      </c>
      <c r="G344" s="20"/>
      <c r="H344" s="27">
        <f>Tabella3[[#This Row],[PESO Comunicazioni 
'[%']]]*Tabella3[[#This Row],[Copertura 
'[No = 0 ; SI = 1']]]</f>
        <v>0</v>
      </c>
    </row>
    <row r="345" spans="1:8" x14ac:dyDescent="0.3">
      <c r="A345" s="8" t="s">
        <v>1017</v>
      </c>
      <c r="B345" s="25" t="s">
        <v>5</v>
      </c>
      <c r="C345" s="8" t="s">
        <v>858</v>
      </c>
      <c r="D345" s="8" t="s">
        <v>993</v>
      </c>
      <c r="E345" s="26">
        <v>23.377079953192137</v>
      </c>
      <c r="F345" s="27">
        <f>Tabella3[[#This Row],[Comunicazioni
'[N']]]/571621</f>
        <v>4.0896118150299124E-5</v>
      </c>
      <c r="G345" s="20"/>
      <c r="H345" s="27">
        <f>Tabella3[[#This Row],[PESO Comunicazioni 
'[%']]]*Tabella3[[#This Row],[Copertura 
'[No = 0 ; SI = 1']]]</f>
        <v>0</v>
      </c>
    </row>
    <row r="346" spans="1:8" x14ac:dyDescent="0.3">
      <c r="A346" s="8" t="s">
        <v>1016</v>
      </c>
      <c r="B346" s="25" t="s">
        <v>5</v>
      </c>
      <c r="C346" s="8" t="s">
        <v>858</v>
      </c>
      <c r="D346" s="8" t="s">
        <v>993</v>
      </c>
      <c r="E346" s="26">
        <v>16.438918149903728</v>
      </c>
      <c r="F346" s="27">
        <f>Tabella3[[#This Row],[Comunicazioni
'[N']]]/571621</f>
        <v>2.8758422363600581E-5</v>
      </c>
      <c r="G346" s="20"/>
      <c r="H346" s="27">
        <f>Tabella3[[#This Row],[PESO Comunicazioni 
'[%']]]*Tabella3[[#This Row],[Copertura 
'[No = 0 ; SI = 1']]]</f>
        <v>0</v>
      </c>
    </row>
    <row r="347" spans="1:8" x14ac:dyDescent="0.3">
      <c r="A347" s="8" t="s">
        <v>1015</v>
      </c>
      <c r="B347" s="25" t="s">
        <v>5</v>
      </c>
      <c r="C347" s="8" t="s">
        <v>858</v>
      </c>
      <c r="D347" s="8" t="s">
        <v>993</v>
      </c>
      <c r="E347" s="26">
        <v>104.57015800948014</v>
      </c>
      <c r="F347" s="27">
        <f>Tabella3[[#This Row],[Comunicazioni
'[N']]]/571621</f>
        <v>1.8293617276041318E-4</v>
      </c>
      <c r="G347" s="20"/>
      <c r="H347" s="27">
        <f>Tabella3[[#This Row],[PESO Comunicazioni 
'[%']]]*Tabella3[[#This Row],[Copertura 
'[No = 0 ; SI = 1']]]</f>
        <v>0</v>
      </c>
    </row>
    <row r="348" spans="1:8" x14ac:dyDescent="0.3">
      <c r="A348" s="8" t="s">
        <v>1014</v>
      </c>
      <c r="B348" s="25" t="s">
        <v>5</v>
      </c>
      <c r="C348" s="8" t="s">
        <v>858</v>
      </c>
      <c r="D348" s="8" t="s">
        <v>993</v>
      </c>
      <c r="E348" s="26">
        <v>20.689296323211387</v>
      </c>
      <c r="F348" s="27">
        <f>Tabella3[[#This Row],[Comunicazioni
'[N']]]/571621</f>
        <v>3.6194080209109509E-5</v>
      </c>
      <c r="G348" s="20"/>
      <c r="H348" s="27">
        <f>Tabella3[[#This Row],[PESO Comunicazioni 
'[%']]]*Tabella3[[#This Row],[Copertura 
'[No = 0 ; SI = 1']]]</f>
        <v>0</v>
      </c>
    </row>
    <row r="349" spans="1:8" x14ac:dyDescent="0.3">
      <c r="A349" s="8" t="s">
        <v>1013</v>
      </c>
      <c r="B349" s="25" t="s">
        <v>5</v>
      </c>
      <c r="C349" s="8" t="s">
        <v>858</v>
      </c>
      <c r="D349" s="8" t="s">
        <v>993</v>
      </c>
      <c r="E349" s="26">
        <v>127.635021592653</v>
      </c>
      <c r="F349" s="27">
        <f>Tabella3[[#This Row],[Comunicazioni
'[N']]]/571621</f>
        <v>2.2328609619424935E-4</v>
      </c>
      <c r="G349" s="20"/>
      <c r="H349" s="27">
        <f>Tabella3[[#This Row],[PESO Comunicazioni 
'[%']]]*Tabella3[[#This Row],[Copertura 
'[No = 0 ; SI = 1']]]</f>
        <v>0</v>
      </c>
    </row>
    <row r="350" spans="1:8" x14ac:dyDescent="0.3">
      <c r="A350" s="8" t="s">
        <v>1012</v>
      </c>
      <c r="B350" s="25" t="s">
        <v>5</v>
      </c>
      <c r="C350" s="8" t="s">
        <v>858</v>
      </c>
      <c r="D350" s="8" t="s">
        <v>993</v>
      </c>
      <c r="E350" s="26">
        <v>15.001512693230643</v>
      </c>
      <c r="F350" s="27">
        <f>Tabella3[[#This Row],[Comunicazioni
'[N']]]/571621</f>
        <v>2.6243809610267366E-5</v>
      </c>
      <c r="G350" s="20"/>
      <c r="H350" s="27">
        <f>Tabella3[[#This Row],[PESO Comunicazioni 
'[%']]]*Tabella3[[#This Row],[Copertura 
'[No = 0 ; SI = 1']]]</f>
        <v>0</v>
      </c>
    </row>
    <row r="351" spans="1:8" x14ac:dyDescent="0.3">
      <c r="A351" s="8" t="s">
        <v>1011</v>
      </c>
      <c r="B351" s="25" t="s">
        <v>5</v>
      </c>
      <c r="C351" s="8" t="s">
        <v>858</v>
      </c>
      <c r="D351" s="8" t="s">
        <v>993</v>
      </c>
      <c r="E351" s="26">
        <v>52.692321709672676</v>
      </c>
      <c r="F351" s="27">
        <f>Tabella3[[#This Row],[Comunicazioni
'[N']]]/571621</f>
        <v>9.2180521201412611E-5</v>
      </c>
      <c r="G351" s="20"/>
      <c r="H351" s="27">
        <f>Tabella3[[#This Row],[PESO Comunicazioni 
'[%']]]*Tabella3[[#This Row],[Copertura 
'[No = 0 ; SI = 1']]]</f>
        <v>0</v>
      </c>
    </row>
    <row r="352" spans="1:8" x14ac:dyDescent="0.3">
      <c r="A352" s="8" t="s">
        <v>1010</v>
      </c>
      <c r="B352" s="25" t="s">
        <v>5</v>
      </c>
      <c r="C352" s="8" t="s">
        <v>858</v>
      </c>
      <c r="D352" s="8" t="s">
        <v>993</v>
      </c>
      <c r="E352" s="26">
        <v>54.316754449711183</v>
      </c>
      <c r="F352" s="27">
        <f>Tabella3[[#This Row],[Comunicazioni
'[N']]]/571621</f>
        <v>9.5022321520222636E-5</v>
      </c>
      <c r="G352" s="20"/>
      <c r="H352" s="27">
        <f>Tabella3[[#This Row],[PESO Comunicazioni 
'[%']]]*Tabella3[[#This Row],[Copertura 
'[No = 0 ; SI = 1']]]</f>
        <v>0</v>
      </c>
    </row>
    <row r="353" spans="1:8" x14ac:dyDescent="0.3">
      <c r="A353" s="8" t="s">
        <v>1009</v>
      </c>
      <c r="B353" s="25" t="s">
        <v>5</v>
      </c>
      <c r="C353" s="8" t="s">
        <v>858</v>
      </c>
      <c r="D353" s="8" t="s">
        <v>993</v>
      </c>
      <c r="E353" s="26">
        <v>256.83415042186357</v>
      </c>
      <c r="F353" s="27">
        <f>Tabella3[[#This Row],[Comunicazioni
'[N']]]/571621</f>
        <v>4.493084586148227E-4</v>
      </c>
      <c r="G353" s="20"/>
      <c r="H353" s="27">
        <f>Tabella3[[#This Row],[PESO Comunicazioni 
'[%']]]*Tabella3[[#This Row],[Copertura 
'[No = 0 ; SI = 1']]]</f>
        <v>0</v>
      </c>
    </row>
    <row r="354" spans="1:8" x14ac:dyDescent="0.3">
      <c r="A354" s="8" t="s">
        <v>1008</v>
      </c>
      <c r="B354" s="25" t="s">
        <v>5</v>
      </c>
      <c r="C354" s="8" t="s">
        <v>858</v>
      </c>
      <c r="D354" s="8" t="s">
        <v>993</v>
      </c>
      <c r="E354" s="26">
        <v>74.755672599614911</v>
      </c>
      <c r="F354" s="27">
        <f>Tabella3[[#This Row],[Comunicazioni
'[N']]]/571621</f>
        <v>1.3077838742735993E-4</v>
      </c>
      <c r="G354" s="20"/>
      <c r="H354" s="27">
        <f>Tabella3[[#This Row],[PESO Comunicazioni 
'[%']]]*Tabella3[[#This Row],[Copertura 
'[No = 0 ; SI = 1']]]</f>
        <v>0</v>
      </c>
    </row>
    <row r="355" spans="1:8" x14ac:dyDescent="0.3">
      <c r="A355" s="8" t="s">
        <v>1007</v>
      </c>
      <c r="B355" s="25" t="s">
        <v>5</v>
      </c>
      <c r="C355" s="8" t="s">
        <v>858</v>
      </c>
      <c r="D355" s="8" t="s">
        <v>993</v>
      </c>
      <c r="E355" s="26">
        <v>64.193078056287987</v>
      </c>
      <c r="F355" s="27">
        <f>Tabella3[[#This Row],[Comunicazioni
'[N']]]/571621</f>
        <v>1.1230006955008298E-4</v>
      </c>
      <c r="G355" s="20"/>
      <c r="H355" s="27">
        <f>Tabella3[[#This Row],[PESO Comunicazioni 
'[%']]]*Tabella3[[#This Row],[Copertura 
'[No = 0 ; SI = 1']]]</f>
        <v>0</v>
      </c>
    </row>
    <row r="356" spans="1:8" x14ac:dyDescent="0.3">
      <c r="A356" s="8" t="s">
        <v>1006</v>
      </c>
      <c r="B356" s="25" t="s">
        <v>5</v>
      </c>
      <c r="C356" s="8" t="s">
        <v>858</v>
      </c>
      <c r="D356" s="8" t="s">
        <v>993</v>
      </c>
      <c r="E356" s="26">
        <v>105.13275255280705</v>
      </c>
      <c r="F356" s="27">
        <f>Tabella3[[#This Row],[Comunicazioni
'[N']]]/571621</f>
        <v>1.839203817788483E-4</v>
      </c>
      <c r="G356" s="20"/>
      <c r="H356" s="27">
        <f>Tabella3[[#This Row],[PESO Comunicazioni 
'[%']]]*Tabella3[[#This Row],[Copertura 
'[No = 0 ; SI = 1']]]</f>
        <v>0</v>
      </c>
    </row>
    <row r="357" spans="1:8" x14ac:dyDescent="0.3">
      <c r="A357" s="8" t="s">
        <v>1005</v>
      </c>
      <c r="B357" s="25" t="s">
        <v>5</v>
      </c>
      <c r="C357" s="8" t="s">
        <v>858</v>
      </c>
      <c r="D357" s="8" t="s">
        <v>993</v>
      </c>
      <c r="E357" s="26">
        <v>157.13880332572961</v>
      </c>
      <c r="F357" s="27">
        <f>Tabella3[[#This Row],[Comunicazioni
'[N']]]/571621</f>
        <v>2.7490033313284435E-4</v>
      </c>
      <c r="G357" s="20"/>
      <c r="H357" s="27">
        <f>Tabella3[[#This Row],[PESO Comunicazioni 
'[%']]]*Tabella3[[#This Row],[Copertura 
'[No = 0 ; SI = 1']]]</f>
        <v>0</v>
      </c>
    </row>
    <row r="358" spans="1:8" x14ac:dyDescent="0.3">
      <c r="A358" s="8" t="s">
        <v>1004</v>
      </c>
      <c r="B358" s="25" t="s">
        <v>5</v>
      </c>
      <c r="C358" s="8" t="s">
        <v>858</v>
      </c>
      <c r="D358" s="8" t="s">
        <v>993</v>
      </c>
      <c r="E358" s="26">
        <v>16.625945433269152</v>
      </c>
      <c r="F358" s="27">
        <f>Tabella3[[#This Row],[Comunicazioni
'[N']]]/571621</f>
        <v>2.9085609929077398E-5</v>
      </c>
      <c r="G358" s="20"/>
      <c r="H358" s="27">
        <f>Tabella3[[#This Row],[PESO Comunicazioni 
'[%']]]*Tabella3[[#This Row],[Copertura 
'[No = 0 ; SI = 1']]]</f>
        <v>0</v>
      </c>
    </row>
    <row r="359" spans="1:8" x14ac:dyDescent="0.3">
      <c r="A359" s="8" t="s">
        <v>1003</v>
      </c>
      <c r="B359" s="25" t="s">
        <v>5</v>
      </c>
      <c r="C359" s="8" t="s">
        <v>858</v>
      </c>
      <c r="D359" s="8" t="s">
        <v>993</v>
      </c>
      <c r="E359" s="26">
        <v>85.69383440290332</v>
      </c>
      <c r="F359" s="27">
        <f>Tabella3[[#This Row],[Comunicazioni
'[N']]]/571621</f>
        <v>1.4991372675759518E-4</v>
      </c>
      <c r="G359" s="20"/>
      <c r="H359" s="27">
        <f>Tabella3[[#This Row],[PESO Comunicazioni 
'[%']]]*Tabella3[[#This Row],[Copertura 
'[No = 0 ; SI = 1']]]</f>
        <v>0</v>
      </c>
    </row>
    <row r="360" spans="1:8" x14ac:dyDescent="0.3">
      <c r="A360" s="8" t="s">
        <v>1002</v>
      </c>
      <c r="B360" s="25" t="s">
        <v>5</v>
      </c>
      <c r="C360" s="8" t="s">
        <v>858</v>
      </c>
      <c r="D360" s="8" t="s">
        <v>993</v>
      </c>
      <c r="E360" s="26">
        <v>158.57620878240272</v>
      </c>
      <c r="F360" s="27">
        <f>Tabella3[[#This Row],[Comunicazioni
'[N']]]/571621</f>
        <v>2.7741494588617757E-4</v>
      </c>
      <c r="G360" s="20"/>
      <c r="H360" s="27">
        <f>Tabella3[[#This Row],[PESO Comunicazioni 
'[%']]]*Tabella3[[#This Row],[Copertura 
'[No = 0 ; SI = 1']]]</f>
        <v>0</v>
      </c>
    </row>
    <row r="361" spans="1:8" x14ac:dyDescent="0.3">
      <c r="A361" s="8" t="s">
        <v>1001</v>
      </c>
      <c r="B361" s="25" t="s">
        <v>5</v>
      </c>
      <c r="C361" s="8" t="s">
        <v>858</v>
      </c>
      <c r="D361" s="8" t="s">
        <v>993</v>
      </c>
      <c r="E361" s="26">
        <v>33.190052669826713</v>
      </c>
      <c r="F361" s="27">
        <f>Tabella3[[#This Row],[Comunicazioni
'[N']]]/571621</f>
        <v>5.806303944366409E-5</v>
      </c>
      <c r="G361" s="20"/>
      <c r="H361" s="27">
        <f>Tabella3[[#This Row],[PESO Comunicazioni 
'[%']]]*Tabella3[[#This Row],[Copertura 
'[No = 0 ; SI = 1']]]</f>
        <v>0</v>
      </c>
    </row>
    <row r="362" spans="1:8" x14ac:dyDescent="0.3">
      <c r="A362" s="8" t="s">
        <v>1000</v>
      </c>
      <c r="B362" s="25" t="s">
        <v>5</v>
      </c>
      <c r="C362" s="8" t="s">
        <v>858</v>
      </c>
      <c r="D362" s="8" t="s">
        <v>993</v>
      </c>
      <c r="E362" s="26">
        <v>730.56580215553299</v>
      </c>
      <c r="F362" s="27">
        <f>Tabella3[[#This Row],[Comunicazioni
'[N']]]/571621</f>
        <v>1.2780597671455964E-3</v>
      </c>
      <c r="G362" s="20"/>
      <c r="H362" s="27">
        <f>Tabella3[[#This Row],[PESO Comunicazioni 
'[%']]]*Tabella3[[#This Row],[Copertura 
'[No = 0 ; SI = 1']]]</f>
        <v>0</v>
      </c>
    </row>
    <row r="363" spans="1:8" x14ac:dyDescent="0.3">
      <c r="A363" s="8" t="s">
        <v>999</v>
      </c>
      <c r="B363" s="25" t="s">
        <v>5</v>
      </c>
      <c r="C363" s="8" t="s">
        <v>858</v>
      </c>
      <c r="D363" s="8" t="s">
        <v>993</v>
      </c>
      <c r="E363" s="26">
        <v>1539.8857642174503</v>
      </c>
      <c r="F363" s="27">
        <f>Tabella3[[#This Row],[Comunicazioni
'[N']]]/571621</f>
        <v>2.6938929189400849E-3</v>
      </c>
      <c r="G363" s="20"/>
      <c r="H363" s="27">
        <f>Tabella3[[#This Row],[PESO Comunicazioni 
'[%']]]*Tabella3[[#This Row],[Copertura 
'[No = 0 ; SI = 1']]]</f>
        <v>0</v>
      </c>
    </row>
    <row r="364" spans="1:8" x14ac:dyDescent="0.3">
      <c r="A364" s="8" t="s">
        <v>998</v>
      </c>
      <c r="B364" s="25" t="s">
        <v>5</v>
      </c>
      <c r="C364" s="8" t="s">
        <v>858</v>
      </c>
      <c r="D364" s="8" t="s">
        <v>993</v>
      </c>
      <c r="E364" s="26">
        <v>40.877836299807456</v>
      </c>
      <c r="F364" s="27">
        <f>Tabella3[[#This Row],[Comunicazioni
'[N']]]/571621</f>
        <v>7.1512131814274586E-5</v>
      </c>
      <c r="G364" s="20"/>
      <c r="H364" s="27">
        <f>Tabella3[[#This Row],[PESO Comunicazioni 
'[%']]]*Tabella3[[#This Row],[Copertura 
'[No = 0 ; SI = 1']]]</f>
        <v>0</v>
      </c>
    </row>
    <row r="365" spans="1:8" x14ac:dyDescent="0.3">
      <c r="A365" s="8" t="s">
        <v>997</v>
      </c>
      <c r="B365" s="25" t="s">
        <v>5</v>
      </c>
      <c r="C365" s="8" t="s">
        <v>858</v>
      </c>
      <c r="D365" s="8" t="s">
        <v>993</v>
      </c>
      <c r="E365" s="26">
        <v>96.194590749518639</v>
      </c>
      <c r="F365" s="27">
        <f>Tabella3[[#This Row],[Comunicazioni
'[N']]]/571621</f>
        <v>1.682838642203814E-4</v>
      </c>
      <c r="G365" s="20"/>
      <c r="H365" s="27">
        <f>Tabella3[[#This Row],[PESO Comunicazioni 
'[%']]]*Tabella3[[#This Row],[Copertura 
'[No = 0 ; SI = 1']]]</f>
        <v>0</v>
      </c>
    </row>
    <row r="366" spans="1:8" x14ac:dyDescent="0.3">
      <c r="A366" s="8" t="s">
        <v>996</v>
      </c>
      <c r="B366" s="25" t="s">
        <v>5</v>
      </c>
      <c r="C366" s="8" t="s">
        <v>858</v>
      </c>
      <c r="D366" s="8" t="s">
        <v>993</v>
      </c>
      <c r="E366" s="26">
        <v>63.755672599614911</v>
      </c>
      <c r="F366" s="27">
        <f>Tabella3[[#This Row],[Comunicazioni
'[N']]]/571621</f>
        <v>1.1153486768263397E-4</v>
      </c>
      <c r="G366" s="20"/>
      <c r="H366" s="27">
        <f>Tabella3[[#This Row],[PESO Comunicazioni 
'[%']]]*Tabella3[[#This Row],[Copertura 
'[No = 0 ; SI = 1']]]</f>
        <v>0</v>
      </c>
    </row>
    <row r="367" spans="1:8" x14ac:dyDescent="0.3">
      <c r="A367" s="8" t="s">
        <v>995</v>
      </c>
      <c r="B367" s="25" t="s">
        <v>5</v>
      </c>
      <c r="C367" s="8" t="s">
        <v>858</v>
      </c>
      <c r="D367" s="8" t="s">
        <v>993</v>
      </c>
      <c r="E367" s="26">
        <v>317.96539028144002</v>
      </c>
      <c r="F367" s="27">
        <f>Tabella3[[#This Row],[Comunicazioni
'[N']]]/571621</f>
        <v>5.562521150927626E-4</v>
      </c>
      <c r="G367" s="20"/>
      <c r="H367" s="27">
        <f>Tabella3[[#This Row],[PESO Comunicazioni 
'[%']]]*Tabella3[[#This Row],[Copertura 
'[No = 0 ; SI = 1']]]</f>
        <v>0</v>
      </c>
    </row>
    <row r="368" spans="1:8" x14ac:dyDescent="0.3">
      <c r="A368" s="8" t="s">
        <v>994</v>
      </c>
      <c r="B368" s="25" t="s">
        <v>5</v>
      </c>
      <c r="C368" s="8" t="s">
        <v>858</v>
      </c>
      <c r="D368" s="8" t="s">
        <v>993</v>
      </c>
      <c r="E368" s="26">
        <v>546.79500262361171</v>
      </c>
      <c r="F368" s="27">
        <f>Tabella3[[#This Row],[Comunicazioni
'[N']]]/571621</f>
        <v>9.5656912993681423E-4</v>
      </c>
      <c r="G368" s="20"/>
      <c r="H368" s="27">
        <f>Tabella3[[#This Row],[PESO Comunicazioni 
'[%']]]*Tabella3[[#This Row],[Copertura 
'[No = 0 ; SI = 1']]]</f>
        <v>0</v>
      </c>
    </row>
    <row r="369" spans="1:8" x14ac:dyDescent="0.3">
      <c r="A369" s="8" t="s">
        <v>992</v>
      </c>
      <c r="B369" s="25" t="s">
        <v>5</v>
      </c>
      <c r="C369" s="8" t="s">
        <v>858</v>
      </c>
      <c r="D369" s="8" t="s">
        <v>993</v>
      </c>
      <c r="E369" s="26">
        <v>714.62158957932195</v>
      </c>
      <c r="F369" s="27">
        <f>Tabella3[[#This Row],[Comunicazioni
'[N']]]/571621</f>
        <v>1.2501667880979214E-3</v>
      </c>
      <c r="G369" s="20"/>
      <c r="H369" s="27">
        <f>Tabella3[[#This Row],[PESO Comunicazioni 
'[%']]]*Tabella3[[#This Row],[Copertura 
'[No = 0 ; SI = 1']]]</f>
        <v>0</v>
      </c>
    </row>
    <row r="370" spans="1:8" x14ac:dyDescent="0.3">
      <c r="A370" s="8" t="s">
        <v>990</v>
      </c>
      <c r="B370" s="25" t="s">
        <v>5</v>
      </c>
      <c r="C370" s="8" t="s">
        <v>858</v>
      </c>
      <c r="D370" s="8" t="s">
        <v>959</v>
      </c>
      <c r="E370" s="26">
        <v>45.690809016442032</v>
      </c>
      <c r="F370" s="27">
        <f>Tabella3[[#This Row],[Comunicazioni
'[N']]]/571621</f>
        <v>7.9931998678218658E-5</v>
      </c>
      <c r="G370" s="20"/>
      <c r="H370" s="27">
        <f>Tabella3[[#This Row],[PESO Comunicazioni 
'[%']]]*Tabella3[[#This Row],[Copertura 
'[No = 0 ; SI = 1']]]</f>
        <v>0</v>
      </c>
    </row>
    <row r="371" spans="1:8" x14ac:dyDescent="0.3">
      <c r="A371" s="8" t="s">
        <v>989</v>
      </c>
      <c r="B371" s="25" t="s">
        <v>5</v>
      </c>
      <c r="C371" s="8" t="s">
        <v>858</v>
      </c>
      <c r="D371" s="8" t="s">
        <v>959</v>
      </c>
      <c r="E371" s="26">
        <v>114.82053618278779</v>
      </c>
      <c r="F371" s="27">
        <f>Tabella3[[#This Row],[Comunicazioni
'[N']]]/571621</f>
        <v>2.0086829592122715E-4</v>
      </c>
      <c r="G371" s="20"/>
      <c r="H371" s="27">
        <f>Tabella3[[#This Row],[PESO Comunicazioni 
'[%']]]*Tabella3[[#This Row],[Copertura 
'[No = 0 ; SI = 1']]]</f>
        <v>0</v>
      </c>
    </row>
    <row r="372" spans="1:8" x14ac:dyDescent="0.3">
      <c r="A372" s="8" t="s">
        <v>988</v>
      </c>
      <c r="B372" s="25" t="s">
        <v>5</v>
      </c>
      <c r="C372" s="8" t="s">
        <v>858</v>
      </c>
      <c r="D372" s="8" t="s">
        <v>959</v>
      </c>
      <c r="E372" s="26">
        <v>19.06486358317288</v>
      </c>
      <c r="F372" s="27">
        <f>Tabella3[[#This Row],[Comunicazioni
'[N']]]/571621</f>
        <v>3.3352279890299483E-5</v>
      </c>
      <c r="G372" s="20"/>
      <c r="H372" s="27">
        <f>Tabella3[[#This Row],[PESO Comunicazioni 
'[%']]]*Tabella3[[#This Row],[Copertura 
'[No = 0 ; SI = 1']]]</f>
        <v>0</v>
      </c>
    </row>
    <row r="373" spans="1:8" x14ac:dyDescent="0.3">
      <c r="A373" s="8" t="s">
        <v>987</v>
      </c>
      <c r="B373" s="25" t="s">
        <v>5</v>
      </c>
      <c r="C373" s="8" t="s">
        <v>858</v>
      </c>
      <c r="D373" s="8" t="s">
        <v>959</v>
      </c>
      <c r="E373" s="26">
        <v>79.318267142941821</v>
      </c>
      <c r="F373" s="27">
        <f>Tabella3[[#This Row],[Comunicazioni
'[N']]]/571621</f>
        <v>1.3876023998933177E-4</v>
      </c>
      <c r="G373" s="20"/>
      <c r="H373" s="27">
        <f>Tabella3[[#This Row],[PESO Comunicazioni 
'[%']]]*Tabella3[[#This Row],[Copertura 
'[No = 0 ; SI = 1']]]</f>
        <v>0</v>
      </c>
    </row>
    <row r="374" spans="1:8" x14ac:dyDescent="0.3">
      <c r="A374" s="8" t="s">
        <v>986</v>
      </c>
      <c r="B374" s="25" t="s">
        <v>5</v>
      </c>
      <c r="C374" s="8" t="s">
        <v>858</v>
      </c>
      <c r="D374" s="8" t="s">
        <v>959</v>
      </c>
      <c r="E374" s="26">
        <v>5.0633508899422361</v>
      </c>
      <c r="F374" s="27">
        <f>Tabella3[[#This Row],[Comunicazioni
'[N']]]/571621</f>
        <v>8.8578811659162903E-6</v>
      </c>
      <c r="G374" s="20"/>
      <c r="H374" s="27">
        <f>Tabella3[[#This Row],[PESO Comunicazioni 
'[%']]]*Tabella3[[#This Row],[Copertura 
'[No = 0 ; SI = 1']]]</f>
        <v>0</v>
      </c>
    </row>
    <row r="375" spans="1:8" x14ac:dyDescent="0.3">
      <c r="A375" s="8" t="s">
        <v>985</v>
      </c>
      <c r="B375" s="25" t="s">
        <v>5</v>
      </c>
      <c r="C375" s="8" t="s">
        <v>858</v>
      </c>
      <c r="D375" s="8" t="s">
        <v>959</v>
      </c>
      <c r="E375" s="26">
        <v>60.004538079691926</v>
      </c>
      <c r="F375" s="27">
        <f>Tabella3[[#This Row],[Comunicazioni
'[N']]]/571621</f>
        <v>1.0497259211906478E-4</v>
      </c>
      <c r="G375" s="20"/>
      <c r="H375" s="27">
        <f>Tabella3[[#This Row],[PESO Comunicazioni 
'[%']]]*Tabella3[[#This Row],[Copertura 
'[No = 0 ; SI = 1']]]</f>
        <v>0</v>
      </c>
    </row>
    <row r="376" spans="1:8" x14ac:dyDescent="0.3">
      <c r="A376" s="8" t="s">
        <v>984</v>
      </c>
      <c r="B376" s="25" t="s">
        <v>5</v>
      </c>
      <c r="C376" s="8" t="s">
        <v>858</v>
      </c>
      <c r="D376" s="8" t="s">
        <v>959</v>
      </c>
      <c r="E376" s="26">
        <v>11.251890866538304</v>
      </c>
      <c r="F376" s="27">
        <f>Tabella3[[#This Row],[Comunicazioni
'[N']]]/571621</f>
        <v>1.968418036870287E-5</v>
      </c>
      <c r="G376" s="20"/>
      <c r="H376" s="27">
        <f>Tabella3[[#This Row],[PESO Comunicazioni 
'[%']]]*Tabella3[[#This Row],[Copertura 
'[No = 0 ; SI = 1']]]</f>
        <v>0</v>
      </c>
    </row>
    <row r="377" spans="1:8" x14ac:dyDescent="0.3">
      <c r="A377" s="8" t="s">
        <v>983</v>
      </c>
      <c r="B377" s="25" t="s">
        <v>5</v>
      </c>
      <c r="C377" s="8" t="s">
        <v>858</v>
      </c>
      <c r="D377" s="8" t="s">
        <v>959</v>
      </c>
      <c r="E377" s="26">
        <v>104.57015800948014</v>
      </c>
      <c r="F377" s="27">
        <f>Tabella3[[#This Row],[Comunicazioni
'[N']]]/571621</f>
        <v>1.8293617276041318E-4</v>
      </c>
      <c r="G377" s="20"/>
      <c r="H377" s="27">
        <f>Tabella3[[#This Row],[PESO Comunicazioni 
'[%']]]*Tabella3[[#This Row],[Copertura 
'[No = 0 ; SI = 1']]]</f>
        <v>0</v>
      </c>
    </row>
    <row r="378" spans="1:8" x14ac:dyDescent="0.3">
      <c r="A378" s="8" t="s">
        <v>982</v>
      </c>
      <c r="B378" s="25" t="s">
        <v>5</v>
      </c>
      <c r="C378" s="8" t="s">
        <v>858</v>
      </c>
      <c r="D378" s="8" t="s">
        <v>959</v>
      </c>
      <c r="E378" s="26">
        <v>44.941187189749691</v>
      </c>
      <c r="F378" s="27">
        <f>Tabella3[[#This Row],[Comunicazioni
'[N']]]/571621</f>
        <v>7.8620602094306706E-5</v>
      </c>
      <c r="G378" s="20"/>
      <c r="H378" s="27">
        <f>Tabella3[[#This Row],[PESO Comunicazioni 
'[%']]]*Tabella3[[#This Row],[Copertura 
'[No = 0 ; SI = 1']]]</f>
        <v>0</v>
      </c>
    </row>
    <row r="379" spans="1:8" x14ac:dyDescent="0.3">
      <c r="A379" s="8" t="s">
        <v>981</v>
      </c>
      <c r="B379" s="25" t="s">
        <v>5</v>
      </c>
      <c r="C379" s="8" t="s">
        <v>858</v>
      </c>
      <c r="D379" s="8" t="s">
        <v>959</v>
      </c>
      <c r="E379" s="26">
        <v>75.69383440290332</v>
      </c>
      <c r="F379" s="27">
        <f>Tabella3[[#This Row],[Comunicazioni
'[N']]]/571621</f>
        <v>1.324196178987534E-4</v>
      </c>
      <c r="G379" s="20"/>
      <c r="H379" s="27">
        <f>Tabella3[[#This Row],[PESO Comunicazioni 
'[%']]]*Tabella3[[#This Row],[Copertura 
'[No = 0 ; SI = 1']]]</f>
        <v>0</v>
      </c>
    </row>
    <row r="380" spans="1:8" x14ac:dyDescent="0.3">
      <c r="A380" s="8" t="s">
        <v>980</v>
      </c>
      <c r="B380" s="25" t="s">
        <v>5</v>
      </c>
      <c r="C380" s="8" t="s">
        <v>858</v>
      </c>
      <c r="D380" s="8" t="s">
        <v>959</v>
      </c>
      <c r="E380" s="26">
        <v>345.52949751799753</v>
      </c>
      <c r="F380" s="27">
        <f>Tabella3[[#This Row],[Comunicazioni
'[N']]]/571621</f>
        <v>6.0447306435207511E-4</v>
      </c>
      <c r="G380" s="20"/>
      <c r="H380" s="27">
        <f>Tabella3[[#This Row],[PESO Comunicazioni 
'[%']]]*Tabella3[[#This Row],[Copertura 
'[No = 0 ; SI = 1']]]</f>
        <v>0</v>
      </c>
    </row>
    <row r="381" spans="1:8" x14ac:dyDescent="0.3">
      <c r="A381" s="8" t="s">
        <v>979</v>
      </c>
      <c r="B381" s="25" t="s">
        <v>5</v>
      </c>
      <c r="C381" s="8" t="s">
        <v>858</v>
      </c>
      <c r="D381" s="8" t="s">
        <v>959</v>
      </c>
      <c r="E381" s="26">
        <v>50.441943536365017</v>
      </c>
      <c r="F381" s="27">
        <f>Tabella3[[#This Row],[Comunicazioni
'[N']]]/571621</f>
        <v>8.8243685127672032E-5</v>
      </c>
      <c r="G381" s="20"/>
      <c r="H381" s="27">
        <f>Tabella3[[#This Row],[PESO Comunicazioni 
'[%']]]*Tabella3[[#This Row],[Copertura 
'[No = 0 ; SI = 1']]]</f>
        <v>0</v>
      </c>
    </row>
    <row r="382" spans="1:8" x14ac:dyDescent="0.3">
      <c r="A382" s="8" t="s">
        <v>978</v>
      </c>
      <c r="B382" s="25" t="s">
        <v>5</v>
      </c>
      <c r="C382" s="8" t="s">
        <v>858</v>
      </c>
      <c r="D382" s="8" t="s">
        <v>959</v>
      </c>
      <c r="E382" s="26">
        <v>341.03025386461286</v>
      </c>
      <c r="F382" s="27">
        <f>Tabella3[[#This Row],[Comunicazioni
'[N']]]/571621</f>
        <v>5.9660203852659869E-4</v>
      </c>
      <c r="G382" s="20"/>
      <c r="H382" s="27">
        <f>Tabella3[[#This Row],[PESO Comunicazioni 
'[%']]]*Tabella3[[#This Row],[Copertura 
'[No = 0 ; SI = 1']]]</f>
        <v>0</v>
      </c>
    </row>
    <row r="383" spans="1:8" x14ac:dyDescent="0.3">
      <c r="A383" s="8" t="s">
        <v>977</v>
      </c>
      <c r="B383" s="25" t="s">
        <v>5</v>
      </c>
      <c r="C383" s="8" t="s">
        <v>858</v>
      </c>
      <c r="D383" s="8" t="s">
        <v>959</v>
      </c>
      <c r="E383" s="26">
        <v>82.069401662864806</v>
      </c>
      <c r="F383" s="27">
        <f>Tabella3[[#This Row],[Comunicazioni
'[N']]]/571621</f>
        <v>1.4357310466701678E-4</v>
      </c>
      <c r="G383" s="20"/>
      <c r="H383" s="27">
        <f>Tabella3[[#This Row],[PESO Comunicazioni 
'[%']]]*Tabella3[[#This Row],[Copertura 
'[No = 0 ; SI = 1']]]</f>
        <v>0</v>
      </c>
    </row>
    <row r="384" spans="1:8" x14ac:dyDescent="0.3">
      <c r="A384" s="8" t="s">
        <v>976</v>
      </c>
      <c r="B384" s="25" t="s">
        <v>5</v>
      </c>
      <c r="C384" s="8" t="s">
        <v>858</v>
      </c>
      <c r="D384" s="8" t="s">
        <v>959</v>
      </c>
      <c r="E384" s="26">
        <v>144.4495070025182</v>
      </c>
      <c r="F384" s="27">
        <f>Tabella3[[#This Row],[Comunicazioni
'[N']]]/571621</f>
        <v>2.5270154001080824E-4</v>
      </c>
      <c r="G384" s="20"/>
      <c r="H384" s="27">
        <f>Tabella3[[#This Row],[PESO Comunicazioni 
'[%']]]*Tabella3[[#This Row],[Copertura 
'[No = 0 ; SI = 1']]]</f>
        <v>0</v>
      </c>
    </row>
    <row r="385" spans="1:8" x14ac:dyDescent="0.3">
      <c r="A385" s="8" t="s">
        <v>975</v>
      </c>
      <c r="B385" s="25" t="s">
        <v>5</v>
      </c>
      <c r="C385" s="8" t="s">
        <v>858</v>
      </c>
      <c r="D385" s="8" t="s">
        <v>959</v>
      </c>
      <c r="E385" s="26">
        <v>392.72106288105488</v>
      </c>
      <c r="F385" s="27">
        <f>Tabella3[[#This Row],[Comunicazioni
'[N']]]/571621</f>
        <v>6.8703050252012234E-4</v>
      </c>
      <c r="G385" s="20"/>
      <c r="H385" s="27">
        <f>Tabella3[[#This Row],[PESO Comunicazioni 
'[%']]]*Tabella3[[#This Row],[Copertura 
'[No = 0 ; SI = 1']]]</f>
        <v>0</v>
      </c>
    </row>
    <row r="386" spans="1:8" x14ac:dyDescent="0.3">
      <c r="A386" s="8" t="s">
        <v>974</v>
      </c>
      <c r="B386" s="25" t="s">
        <v>5</v>
      </c>
      <c r="C386" s="8" t="s">
        <v>858</v>
      </c>
      <c r="D386" s="8" t="s">
        <v>959</v>
      </c>
      <c r="E386" s="26">
        <v>214.45555777544081</v>
      </c>
      <c r="F386" s="27">
        <f>Tabella3[[#This Row],[Comunicazioni
'[N']]]/571621</f>
        <v>3.7517088731071956E-4</v>
      </c>
      <c r="G386" s="20"/>
      <c r="H386" s="27">
        <f>Tabella3[[#This Row],[PESO Comunicazioni 
'[%']]]*Tabella3[[#This Row],[Copertura 
'[No = 0 ; SI = 1']]]</f>
        <v>0</v>
      </c>
    </row>
    <row r="387" spans="1:8" x14ac:dyDescent="0.3">
      <c r="A387" s="8" t="s">
        <v>973</v>
      </c>
      <c r="B387" s="25" t="s">
        <v>5</v>
      </c>
      <c r="C387" s="8" t="s">
        <v>858</v>
      </c>
      <c r="D387" s="8" t="s">
        <v>959</v>
      </c>
      <c r="E387" s="26">
        <v>541.48732433328428</v>
      </c>
      <c r="F387" s="27">
        <f>Tabella3[[#This Row],[Comunicazioni
'[N']]]/571621</f>
        <v>9.4728381975694434E-4</v>
      </c>
      <c r="G387" s="20"/>
      <c r="H387" s="27">
        <f>Tabella3[[#This Row],[PESO Comunicazioni 
'[%']]]*Tabella3[[#This Row],[Copertura 
'[No = 0 ; SI = 1']]]</f>
        <v>0</v>
      </c>
    </row>
    <row r="388" spans="1:8" x14ac:dyDescent="0.3">
      <c r="A388" s="8" t="s">
        <v>972</v>
      </c>
      <c r="B388" s="25" t="s">
        <v>5</v>
      </c>
      <c r="C388" s="8" t="s">
        <v>858</v>
      </c>
      <c r="D388" s="8" t="s">
        <v>959</v>
      </c>
      <c r="E388" s="26">
        <v>128.51134519922982</v>
      </c>
      <c r="F388" s="27">
        <f>Tabella3[[#This Row],[Comunicazioni
'[N']]]/571621</f>
        <v>2.248191462511521E-4</v>
      </c>
      <c r="G388" s="20"/>
      <c r="H388" s="27">
        <f>Tabella3[[#This Row],[PESO Comunicazioni 
'[%']]]*Tabella3[[#This Row],[Copertura 
'[No = 0 ; SI = 1']]]</f>
        <v>0</v>
      </c>
    </row>
    <row r="389" spans="1:8" x14ac:dyDescent="0.3">
      <c r="A389" s="8" t="s">
        <v>971</v>
      </c>
      <c r="B389" s="25" t="s">
        <v>5</v>
      </c>
      <c r="C389" s="8" t="s">
        <v>858</v>
      </c>
      <c r="D389" s="8" t="s">
        <v>959</v>
      </c>
      <c r="E389" s="26">
        <v>2315.9583734925209</v>
      </c>
      <c r="F389" s="27">
        <f>Tabella3[[#This Row],[Comunicazioni
'[N']]]/571621</f>
        <v>4.0515627898424318E-3</v>
      </c>
      <c r="G389" s="20"/>
      <c r="H389" s="27">
        <f>Tabella3[[#This Row],[PESO Comunicazioni 
'[%']]]*Tabella3[[#This Row],[Copertura 
'[No = 0 ; SI = 1']]]</f>
        <v>0</v>
      </c>
    </row>
    <row r="390" spans="1:8" x14ac:dyDescent="0.3">
      <c r="A390" s="8" t="s">
        <v>970</v>
      </c>
      <c r="B390" s="25" t="s">
        <v>5</v>
      </c>
      <c r="C390" s="8" t="s">
        <v>858</v>
      </c>
      <c r="D390" s="8" t="s">
        <v>959</v>
      </c>
      <c r="E390" s="26">
        <v>192.70139786905654</v>
      </c>
      <c r="F390" s="27">
        <f>Tabella3[[#This Row],[Comunicazioni
'[N']]]/571621</f>
        <v>3.3711392315722573E-4</v>
      </c>
      <c r="G390" s="20"/>
      <c r="H390" s="27">
        <f>Tabella3[[#This Row],[PESO Comunicazioni 
'[%']]]*Tabella3[[#This Row],[Copertura 
'[No = 0 ; SI = 1']]]</f>
        <v>0</v>
      </c>
    </row>
    <row r="391" spans="1:8" x14ac:dyDescent="0.3">
      <c r="A391" s="8" t="s">
        <v>969</v>
      </c>
      <c r="B391" s="25" t="s">
        <v>5</v>
      </c>
      <c r="C391" s="8" t="s">
        <v>858</v>
      </c>
      <c r="D391" s="8" t="s">
        <v>959</v>
      </c>
      <c r="E391" s="26">
        <v>64.630483512961078</v>
      </c>
      <c r="F391" s="27">
        <f>Tabella3[[#This Row],[Comunicazioni
'[N']]]/571621</f>
        <v>1.1306527141753203E-4</v>
      </c>
      <c r="G391" s="20"/>
      <c r="H391" s="27">
        <f>Tabella3[[#This Row],[PESO Comunicazioni 
'[%']]]*Tabella3[[#This Row],[Copertura 
'[No = 0 ; SI = 1']]]</f>
        <v>0</v>
      </c>
    </row>
    <row r="392" spans="1:8" x14ac:dyDescent="0.3">
      <c r="A392" s="8" t="s">
        <v>968</v>
      </c>
      <c r="B392" s="25" t="s">
        <v>5</v>
      </c>
      <c r="C392" s="8" t="s">
        <v>858</v>
      </c>
      <c r="D392" s="8" t="s">
        <v>959</v>
      </c>
      <c r="E392" s="26">
        <v>26.251890866538304</v>
      </c>
      <c r="F392" s="27">
        <f>Tabella3[[#This Row],[Comunicazioni
'[N']]]/571621</f>
        <v>4.5925343656965547E-5</v>
      </c>
      <c r="G392" s="20"/>
      <c r="H392" s="27">
        <f>Tabella3[[#This Row],[PESO Comunicazioni 
'[%']]]*Tabella3[[#This Row],[Copertura 
'[No = 0 ; SI = 1']]]</f>
        <v>0</v>
      </c>
    </row>
    <row r="393" spans="1:8" x14ac:dyDescent="0.3">
      <c r="A393" s="8" t="s">
        <v>967</v>
      </c>
      <c r="B393" s="25" t="s">
        <v>5</v>
      </c>
      <c r="C393" s="8" t="s">
        <v>858</v>
      </c>
      <c r="D393" s="8" t="s">
        <v>959</v>
      </c>
      <c r="E393" s="26">
        <v>27.126701779884471</v>
      </c>
      <c r="F393" s="27">
        <f>Tabella3[[#This Row],[Comunicazioni
'[N']]]/571621</f>
        <v>4.7455747391863614E-5</v>
      </c>
      <c r="G393" s="20"/>
      <c r="H393" s="27">
        <f>Tabella3[[#This Row],[PESO Comunicazioni 
'[%']]]*Tabella3[[#This Row],[Copertura 
'[No = 0 ; SI = 1']]]</f>
        <v>0</v>
      </c>
    </row>
    <row r="394" spans="1:8" x14ac:dyDescent="0.3">
      <c r="A394" s="8" t="s">
        <v>966</v>
      </c>
      <c r="B394" s="25" t="s">
        <v>5</v>
      </c>
      <c r="C394" s="8" t="s">
        <v>858</v>
      </c>
      <c r="D394" s="8" t="s">
        <v>959</v>
      </c>
      <c r="E394" s="26">
        <v>71.942699882980335</v>
      </c>
      <c r="F394" s="27">
        <f>Tabella3[[#This Row],[Comunicazioni
'[N']]]/571621</f>
        <v>1.2585734233518421E-4</v>
      </c>
      <c r="G394" s="20"/>
      <c r="H394" s="27">
        <f>Tabella3[[#This Row],[PESO Comunicazioni 
'[%']]]*Tabella3[[#This Row],[Copertura 
'[No = 0 ; SI = 1']]]</f>
        <v>0</v>
      </c>
    </row>
    <row r="395" spans="1:8" x14ac:dyDescent="0.3">
      <c r="A395" s="8" t="s">
        <v>965</v>
      </c>
      <c r="B395" s="25" t="s">
        <v>5</v>
      </c>
      <c r="C395" s="8" t="s">
        <v>858</v>
      </c>
      <c r="D395" s="8" t="s">
        <v>959</v>
      </c>
      <c r="E395" s="26">
        <v>23.502269039845963</v>
      </c>
      <c r="F395" s="27">
        <f>Tabella3[[#This Row],[Comunicazioni
'[N']]]/571621</f>
        <v>4.1115125301285225E-5</v>
      </c>
      <c r="G395" s="20"/>
      <c r="H395" s="27">
        <f>Tabella3[[#This Row],[PESO Comunicazioni 
'[%']]]*Tabella3[[#This Row],[Copertura 
'[No = 0 ; SI = 1']]]</f>
        <v>0</v>
      </c>
    </row>
    <row r="396" spans="1:8" x14ac:dyDescent="0.3">
      <c r="A396" s="8" t="s">
        <v>964</v>
      </c>
      <c r="B396" s="25" t="s">
        <v>5</v>
      </c>
      <c r="C396" s="8" t="s">
        <v>858</v>
      </c>
      <c r="D396" s="8" t="s">
        <v>959</v>
      </c>
      <c r="E396" s="26">
        <v>797.88255660524419</v>
      </c>
      <c r="F396" s="27">
        <f>Tabella3[[#This Row],[Comunicazioni
'[N']]]/571621</f>
        <v>1.3958244301823135E-3</v>
      </c>
      <c r="G396" s="20"/>
      <c r="H396" s="27">
        <f>Tabella3[[#This Row],[PESO Comunicazioni 
'[%']]]*Tabella3[[#This Row],[Copertura 
'[No = 0 ; SI = 1']]]</f>
        <v>0</v>
      </c>
    </row>
    <row r="397" spans="1:8" x14ac:dyDescent="0.3">
      <c r="A397" s="8" t="s">
        <v>963</v>
      </c>
      <c r="B397" s="25" t="s">
        <v>5</v>
      </c>
      <c r="C397" s="8" t="s">
        <v>858</v>
      </c>
      <c r="D397" s="8" t="s">
        <v>959</v>
      </c>
      <c r="E397" s="26">
        <v>185.13880332572961</v>
      </c>
      <c r="F397" s="27">
        <f>Tabella3[[#This Row],[Comunicazioni
'[N']]]/571621</f>
        <v>3.2388383793760132E-4</v>
      </c>
      <c r="G397" s="20"/>
      <c r="H397" s="27">
        <f>Tabella3[[#This Row],[PESO Comunicazioni 
'[%']]]*Tabella3[[#This Row],[Copertura 
'[No = 0 ; SI = 1']]]</f>
        <v>0</v>
      </c>
    </row>
    <row r="398" spans="1:8" x14ac:dyDescent="0.3">
      <c r="A398" s="8" t="s">
        <v>962</v>
      </c>
      <c r="B398" s="25" t="s">
        <v>5</v>
      </c>
      <c r="C398" s="8" t="s">
        <v>858</v>
      </c>
      <c r="D398" s="8" t="s">
        <v>959</v>
      </c>
      <c r="E398" s="26">
        <v>227.64409775203688</v>
      </c>
      <c r="F398" s="27">
        <f>Tabella3[[#This Row],[Comunicazioni
'[N']]]/571621</f>
        <v>3.9824306271469536E-4</v>
      </c>
      <c r="G398" s="20"/>
      <c r="H398" s="27">
        <f>Tabella3[[#This Row],[PESO Comunicazioni 
'[%']]]*Tabella3[[#This Row],[Copertura 
'[No = 0 ; SI = 1']]]</f>
        <v>0</v>
      </c>
    </row>
    <row r="399" spans="1:8" x14ac:dyDescent="0.3">
      <c r="A399" s="8" t="s">
        <v>961</v>
      </c>
      <c r="B399" s="25" t="s">
        <v>5</v>
      </c>
      <c r="C399" s="8" t="s">
        <v>858</v>
      </c>
      <c r="D399" s="8" t="s">
        <v>959</v>
      </c>
      <c r="E399" s="26">
        <v>45.690809016442032</v>
      </c>
      <c r="F399" s="27">
        <f>Tabella3[[#This Row],[Comunicazioni
'[N']]]/571621</f>
        <v>7.9931998678218658E-5</v>
      </c>
      <c r="G399" s="20"/>
      <c r="H399" s="27">
        <f>Tabella3[[#This Row],[PESO Comunicazioni 
'[%']]]*Tabella3[[#This Row],[Copertura 
'[No = 0 ; SI = 1']]]</f>
        <v>0</v>
      </c>
    </row>
    <row r="400" spans="1:8" x14ac:dyDescent="0.3">
      <c r="A400" s="8" t="s">
        <v>960</v>
      </c>
      <c r="B400" s="25" t="s">
        <v>5</v>
      </c>
      <c r="C400" s="8" t="s">
        <v>858</v>
      </c>
      <c r="D400" s="8" t="s">
        <v>959</v>
      </c>
      <c r="E400" s="26">
        <v>66.067888969634168</v>
      </c>
      <c r="F400" s="27">
        <f>Tabella3[[#This Row],[Comunicazioni
'[N']]]/571621</f>
        <v>1.1557988417086525E-4</v>
      </c>
      <c r="G400" s="20"/>
      <c r="H400" s="27">
        <f>Tabella3[[#This Row],[PESO Comunicazioni 
'[%']]]*Tabella3[[#This Row],[Copertura 
'[No = 0 ; SI = 1']]]</f>
        <v>0</v>
      </c>
    </row>
    <row r="401" spans="1:8" x14ac:dyDescent="0.3">
      <c r="A401" s="8" t="s">
        <v>958</v>
      </c>
      <c r="B401" s="25" t="s">
        <v>5</v>
      </c>
      <c r="C401" s="8" t="s">
        <v>858</v>
      </c>
      <c r="D401" s="8" t="s">
        <v>959</v>
      </c>
      <c r="E401" s="26">
        <v>97.69383440290332</v>
      </c>
      <c r="F401" s="27">
        <f>Tabella3[[#This Row],[Comunicazioni
'[N']]]/571621</f>
        <v>1.7090665738820533E-4</v>
      </c>
      <c r="G401" s="20"/>
      <c r="H401" s="27">
        <f>Tabella3[[#This Row],[PESO Comunicazioni 
'[%']]]*Tabella3[[#This Row],[Copertura 
'[No = 0 ; SI = 1']]]</f>
        <v>0</v>
      </c>
    </row>
    <row r="402" spans="1:8" x14ac:dyDescent="0.3">
      <c r="A402" s="8" t="s">
        <v>956</v>
      </c>
      <c r="B402" s="25" t="s">
        <v>5</v>
      </c>
      <c r="C402" s="8" t="s">
        <v>858</v>
      </c>
      <c r="D402" s="8" t="s">
        <v>933</v>
      </c>
      <c r="E402" s="26">
        <v>68.254916252999593</v>
      </c>
      <c r="F402" s="27">
        <f>Tabella3[[#This Row],[Comunicazioni
'[N']]]/571621</f>
        <v>1.1940589350811044E-4</v>
      </c>
      <c r="G402" s="20"/>
      <c r="H402" s="27">
        <f>Tabella3[[#This Row],[PESO Comunicazioni 
'[%']]]*Tabella3[[#This Row],[Copertura 
'[No = 0 ; SI = 1']]]</f>
        <v>0</v>
      </c>
    </row>
    <row r="403" spans="1:8" x14ac:dyDescent="0.3">
      <c r="A403" s="8" t="s">
        <v>955</v>
      </c>
      <c r="B403" s="25" t="s">
        <v>5</v>
      </c>
      <c r="C403" s="8" t="s">
        <v>858</v>
      </c>
      <c r="D403" s="8" t="s">
        <v>933</v>
      </c>
      <c r="E403" s="26">
        <v>92.381618032884063</v>
      </c>
      <c r="F403" s="27">
        <f>Tabella3[[#This Row],[Comunicazioni
'[N']]]/571621</f>
        <v>1.616134082423215E-4</v>
      </c>
      <c r="G403" s="20"/>
      <c r="H403" s="27">
        <f>Tabella3[[#This Row],[PESO Comunicazioni 
'[%']]]*Tabella3[[#This Row],[Copertura 
'[No = 0 ; SI = 1']]]</f>
        <v>0</v>
      </c>
    </row>
    <row r="404" spans="1:8" x14ac:dyDescent="0.3">
      <c r="A404" s="8" t="s">
        <v>954</v>
      </c>
      <c r="B404" s="25" t="s">
        <v>5</v>
      </c>
      <c r="C404" s="8" t="s">
        <v>858</v>
      </c>
      <c r="D404" s="8" t="s">
        <v>933</v>
      </c>
      <c r="E404" s="26">
        <v>73.006050772922578</v>
      </c>
      <c r="F404" s="27">
        <f>Tabella3[[#This Row],[Comunicazioni
'[N']]]/571621</f>
        <v>1.2771757995756381E-4</v>
      </c>
      <c r="G404" s="20"/>
      <c r="H404" s="27">
        <f>Tabella3[[#This Row],[PESO Comunicazioni 
'[%']]]*Tabella3[[#This Row],[Copertura 
'[No = 0 ; SI = 1']]]</f>
        <v>0</v>
      </c>
    </row>
    <row r="405" spans="1:8" x14ac:dyDescent="0.3">
      <c r="A405" s="8" t="s">
        <v>953</v>
      </c>
      <c r="B405" s="25" t="s">
        <v>5</v>
      </c>
      <c r="C405" s="8" t="s">
        <v>858</v>
      </c>
      <c r="D405" s="8" t="s">
        <v>933</v>
      </c>
      <c r="E405" s="26">
        <v>19.564107236557561</v>
      </c>
      <c r="F405" s="27">
        <f>Tabella3[[#This Row],[Comunicazioni
'[N']]]/571621</f>
        <v>3.4225662172239233E-5</v>
      </c>
      <c r="G405" s="20"/>
      <c r="H405" s="27">
        <f>Tabella3[[#This Row],[PESO Comunicazioni 
'[%']]]*Tabella3[[#This Row],[Copertura 
'[No = 0 ; SI = 1']]]</f>
        <v>0</v>
      </c>
    </row>
    <row r="406" spans="1:8" x14ac:dyDescent="0.3">
      <c r="A406" s="8" t="s">
        <v>952</v>
      </c>
      <c r="B406" s="25" t="s">
        <v>5</v>
      </c>
      <c r="C406" s="8" t="s">
        <v>858</v>
      </c>
      <c r="D406" s="8" t="s">
        <v>933</v>
      </c>
      <c r="E406" s="26">
        <v>24.190052669826713</v>
      </c>
      <c r="F406" s="27">
        <f>Tabella3[[#This Row],[Comunicazioni
'[N']]]/571621</f>
        <v>4.2318341470706485E-5</v>
      </c>
      <c r="G406" s="20"/>
      <c r="H406" s="27">
        <f>Tabella3[[#This Row],[PESO Comunicazioni 
'[%']]]*Tabella3[[#This Row],[Copertura 
'[No = 0 ; SI = 1']]]</f>
        <v>0</v>
      </c>
    </row>
    <row r="407" spans="1:8" x14ac:dyDescent="0.3">
      <c r="A407" s="8" t="s">
        <v>951</v>
      </c>
      <c r="B407" s="25" t="s">
        <v>5</v>
      </c>
      <c r="C407" s="8" t="s">
        <v>858</v>
      </c>
      <c r="D407" s="8" t="s">
        <v>933</v>
      </c>
      <c r="E407" s="26">
        <v>518.65922468434326</v>
      </c>
      <c r="F407" s="27">
        <f>Tabella3[[#This Row],[Comunicazioni
'[N']]]/571621</f>
        <v>9.0734809372703816E-4</v>
      </c>
      <c r="G407" s="20"/>
      <c r="H407" s="27">
        <f>Tabella3[[#This Row],[PESO Comunicazioni 
'[%']]]*Tabella3[[#This Row],[Copertura 
'[No = 0 ; SI = 1']]]</f>
        <v>0</v>
      </c>
    </row>
    <row r="408" spans="1:8" x14ac:dyDescent="0.3">
      <c r="A408" s="8" t="s">
        <v>950</v>
      </c>
      <c r="B408" s="25" t="s">
        <v>5</v>
      </c>
      <c r="C408" s="8" t="s">
        <v>858</v>
      </c>
      <c r="D408" s="8" t="s">
        <v>933</v>
      </c>
      <c r="E408" s="26">
        <v>34.752647213153622</v>
      </c>
      <c r="F408" s="27">
        <f>Tabella3[[#This Row],[Comunicazioni
'[N']]]/571621</f>
        <v>6.0796659347983403E-5</v>
      </c>
      <c r="G408" s="20"/>
      <c r="H408" s="27">
        <f>Tabella3[[#This Row],[PESO Comunicazioni 
'[%']]]*Tabella3[[#This Row],[Copertura 
'[No = 0 ; SI = 1']]]</f>
        <v>0</v>
      </c>
    </row>
    <row r="409" spans="1:8" x14ac:dyDescent="0.3">
      <c r="A409" s="8" t="s">
        <v>949</v>
      </c>
      <c r="B409" s="25" t="s">
        <v>5</v>
      </c>
      <c r="C409" s="8" t="s">
        <v>858</v>
      </c>
      <c r="D409" s="8" t="s">
        <v>933</v>
      </c>
      <c r="E409" s="26">
        <v>644.49034971974561</v>
      </c>
      <c r="F409" s="27">
        <f>Tabella3[[#This Row],[Comunicazioni
'[N']]]/571621</f>
        <v>1.1274784336470242E-3</v>
      </c>
      <c r="G409" s="20"/>
      <c r="H409" s="27">
        <f>Tabella3[[#This Row],[PESO Comunicazioni 
'[%']]]*Tabella3[[#This Row],[Copertura 
'[No = 0 ; SI = 1']]]</f>
        <v>0</v>
      </c>
    </row>
    <row r="410" spans="1:8" x14ac:dyDescent="0.3">
      <c r="A410" s="8" t="s">
        <v>948</v>
      </c>
      <c r="B410" s="25" t="s">
        <v>5</v>
      </c>
      <c r="C410" s="8" t="s">
        <v>858</v>
      </c>
      <c r="D410" s="8" t="s">
        <v>933</v>
      </c>
      <c r="E410" s="26">
        <v>116.69685978936459</v>
      </c>
      <c r="F410" s="27">
        <f>Tabella3[[#This Row],[Comunicazioni
'[N']]]/571621</f>
        <v>2.0415075686401409E-4</v>
      </c>
      <c r="G410" s="20"/>
      <c r="H410" s="27">
        <f>Tabella3[[#This Row],[PESO Comunicazioni 
'[%']]]*Tabella3[[#This Row],[Copertura 
'[No = 0 ; SI = 1']]]</f>
        <v>0</v>
      </c>
    </row>
    <row r="411" spans="1:8" x14ac:dyDescent="0.3">
      <c r="A411" s="8" t="s">
        <v>947</v>
      </c>
      <c r="B411" s="25" t="s">
        <v>5</v>
      </c>
      <c r="C411" s="8" t="s">
        <v>858</v>
      </c>
      <c r="D411" s="8" t="s">
        <v>933</v>
      </c>
      <c r="E411" s="26">
        <v>406.22484461413148</v>
      </c>
      <c r="F411" s="27">
        <f>Tabella3[[#This Row],[Comunicazioni
'[N']]]/571621</f>
        <v>7.1065416528457055E-4</v>
      </c>
      <c r="G411" s="20"/>
      <c r="H411" s="27">
        <f>Tabella3[[#This Row],[PESO Comunicazioni 
'[%']]]*Tabella3[[#This Row],[Copertura 
'[No = 0 ; SI = 1']]]</f>
        <v>0</v>
      </c>
    </row>
    <row r="412" spans="1:8" x14ac:dyDescent="0.3">
      <c r="A412" s="8" t="s">
        <v>946</v>
      </c>
      <c r="B412" s="25" t="s">
        <v>5</v>
      </c>
      <c r="C412" s="8" t="s">
        <v>858</v>
      </c>
      <c r="D412" s="8" t="s">
        <v>933</v>
      </c>
      <c r="E412" s="26">
        <v>97.695347096133958</v>
      </c>
      <c r="F412" s="27">
        <f>Tabella3[[#This Row],[Comunicazioni
'[N']]]/571621</f>
        <v>1.7090930371021002E-4</v>
      </c>
      <c r="G412" s="20"/>
      <c r="H412" s="27">
        <f>Tabella3[[#This Row],[PESO Comunicazioni 
'[%']]]*Tabella3[[#This Row],[Copertura 
'[No = 0 ; SI = 1']]]</f>
        <v>0</v>
      </c>
    </row>
    <row r="413" spans="1:8" x14ac:dyDescent="0.3">
      <c r="A413" s="8" t="s">
        <v>945</v>
      </c>
      <c r="B413" s="25" t="s">
        <v>5</v>
      </c>
      <c r="C413" s="8" t="s">
        <v>858</v>
      </c>
      <c r="D413" s="8" t="s">
        <v>933</v>
      </c>
      <c r="E413" s="26">
        <v>115.88539976596067</v>
      </c>
      <c r="F413" s="27">
        <f>Tabella3[[#This Row],[Comunicazioni
'[N']]]/571621</f>
        <v>2.0273117986561144E-4</v>
      </c>
      <c r="G413" s="20"/>
      <c r="H413" s="27">
        <f>Tabella3[[#This Row],[PESO Comunicazioni 
'[%']]]*Tabella3[[#This Row],[Copertura 
'[No = 0 ; SI = 1']]]</f>
        <v>0</v>
      </c>
    </row>
    <row r="414" spans="1:8" x14ac:dyDescent="0.3">
      <c r="A414" s="8" t="s">
        <v>944</v>
      </c>
      <c r="B414" s="25" t="s">
        <v>5</v>
      </c>
      <c r="C414" s="8" t="s">
        <v>858</v>
      </c>
      <c r="D414" s="8" t="s">
        <v>933</v>
      </c>
      <c r="E414" s="26">
        <v>387.72408826751621</v>
      </c>
      <c r="F414" s="27">
        <f>Tabella3[[#This Row],[Comunicazioni
'[N']]]/571621</f>
        <v>6.7828874073471096E-4</v>
      </c>
      <c r="G414" s="20"/>
      <c r="H414" s="27">
        <f>Tabella3[[#This Row],[PESO Comunicazioni 
'[%']]]*Tabella3[[#This Row],[Copertura 
'[No = 0 ; SI = 1']]]</f>
        <v>0</v>
      </c>
    </row>
    <row r="415" spans="1:8" x14ac:dyDescent="0.3">
      <c r="A415" s="8" t="s">
        <v>943</v>
      </c>
      <c r="B415" s="25" t="s">
        <v>5</v>
      </c>
      <c r="C415" s="8" t="s">
        <v>858</v>
      </c>
      <c r="D415" s="8" t="s">
        <v>933</v>
      </c>
      <c r="E415" s="26">
        <v>176.95328873559481</v>
      </c>
      <c r="F415" s="27">
        <f>Tabella3[[#This Row],[Comunicazioni
'[N']]]/571621</f>
        <v>3.0956400960705573E-4</v>
      </c>
      <c r="G415" s="20"/>
      <c r="H415" s="27">
        <f>Tabella3[[#This Row],[PESO Comunicazioni 
'[%']]]*Tabella3[[#This Row],[Copertura 
'[No = 0 ; SI = 1']]]</f>
        <v>0</v>
      </c>
    </row>
    <row r="416" spans="1:8" x14ac:dyDescent="0.3">
      <c r="A416" s="8" t="s">
        <v>942</v>
      </c>
      <c r="B416" s="25" t="s">
        <v>5</v>
      </c>
      <c r="C416" s="8" t="s">
        <v>858</v>
      </c>
      <c r="D416" s="8" t="s">
        <v>933</v>
      </c>
      <c r="E416" s="26">
        <v>49.628970819730441</v>
      </c>
      <c r="F416" s="27">
        <f>Tabella3[[#This Row],[Comunicazioni
'[N']]]/571621</f>
        <v>8.6821461807264671E-5</v>
      </c>
      <c r="G416" s="20"/>
      <c r="H416" s="27">
        <f>Tabella3[[#This Row],[PESO Comunicazioni 
'[%']]]*Tabella3[[#This Row],[Copertura 
'[No = 0 ; SI = 1']]]</f>
        <v>0</v>
      </c>
    </row>
    <row r="417" spans="1:8" x14ac:dyDescent="0.3">
      <c r="A417" s="8" t="s">
        <v>941</v>
      </c>
      <c r="B417" s="25" t="s">
        <v>5</v>
      </c>
      <c r="C417" s="8" t="s">
        <v>858</v>
      </c>
      <c r="D417" s="8" t="s">
        <v>933</v>
      </c>
      <c r="E417" s="26">
        <v>481.72560096074682</v>
      </c>
      <c r="F417" s="27">
        <f>Tabella3[[#This Row],[Comunicazioni
'[N']]]/571621</f>
        <v>8.4273601032982832E-4</v>
      </c>
      <c r="G417" s="20"/>
      <c r="H417" s="27">
        <f>Tabella3[[#This Row],[PESO Comunicazioni 
'[%']]]*Tabella3[[#This Row],[Copertura 
'[No = 0 ; SI = 1']]]</f>
        <v>0</v>
      </c>
    </row>
    <row r="418" spans="1:8" x14ac:dyDescent="0.3">
      <c r="A418" s="8" t="s">
        <v>940</v>
      </c>
      <c r="B418" s="25" t="s">
        <v>5</v>
      </c>
      <c r="C418" s="8" t="s">
        <v>858</v>
      </c>
      <c r="D418" s="8" t="s">
        <v>933</v>
      </c>
      <c r="E418" s="26">
        <v>760.93683133580248</v>
      </c>
      <c r="F418" s="27">
        <f>Tabella3[[#This Row],[Comunicazioni
'[N']]]/571621</f>
        <v>1.331191176209066E-3</v>
      </c>
      <c r="G418" s="20"/>
      <c r="H418" s="27">
        <f>Tabella3[[#This Row],[PESO Comunicazioni 
'[%']]]*Tabella3[[#This Row],[Copertura 
'[No = 0 ; SI = 1']]]</f>
        <v>0</v>
      </c>
    </row>
    <row r="419" spans="1:8" x14ac:dyDescent="0.3">
      <c r="A419" s="8" t="s">
        <v>939</v>
      </c>
      <c r="B419" s="25" t="s">
        <v>5</v>
      </c>
      <c r="C419" s="8" t="s">
        <v>858</v>
      </c>
      <c r="D419" s="8" t="s">
        <v>933</v>
      </c>
      <c r="E419" s="26">
        <v>753.87196775262964</v>
      </c>
      <c r="F419" s="27">
        <f>Tabella3[[#This Row],[Comunicazioni
'[N']]]/571621</f>
        <v>1.3188318269493767E-3</v>
      </c>
      <c r="G419" s="20"/>
      <c r="H419" s="27">
        <f>Tabella3[[#This Row],[PESO Comunicazioni 
'[%']]]*Tabella3[[#This Row],[Copertura 
'[No = 0 ; SI = 1']]]</f>
        <v>0</v>
      </c>
    </row>
    <row r="420" spans="1:8" x14ac:dyDescent="0.3">
      <c r="A420" s="8" t="s">
        <v>938</v>
      </c>
      <c r="B420" s="25" t="s">
        <v>5</v>
      </c>
      <c r="C420" s="8" t="s">
        <v>858</v>
      </c>
      <c r="D420" s="8" t="s">
        <v>933</v>
      </c>
      <c r="E420" s="26">
        <v>1099.2687127178201</v>
      </c>
      <c r="F420" s="27">
        <f>Tabella3[[#This Row],[Comunicazioni
'[N']]]/571621</f>
        <v>1.9230726525404421E-3</v>
      </c>
      <c r="G420" s="20"/>
      <c r="H420" s="27">
        <f>Tabella3[[#This Row],[PESO Comunicazioni 
'[%']]]*Tabella3[[#This Row],[Copertura 
'[No = 0 ; SI = 1']]]</f>
        <v>0</v>
      </c>
    </row>
    <row r="421" spans="1:8" x14ac:dyDescent="0.3">
      <c r="A421" s="8" t="s">
        <v>937</v>
      </c>
      <c r="B421" s="25" t="s">
        <v>5</v>
      </c>
      <c r="C421" s="8" t="s">
        <v>858</v>
      </c>
      <c r="D421" s="8" t="s">
        <v>933</v>
      </c>
      <c r="E421" s="26">
        <v>337.96690297467057</v>
      </c>
      <c r="F421" s="27">
        <f>Tabella3[[#This Row],[Comunicazioni
'[N']]]/571621</f>
        <v>5.9124297913245064E-4</v>
      </c>
      <c r="G421" s="20"/>
      <c r="H421" s="27">
        <f>Tabella3[[#This Row],[PESO Comunicazioni 
'[%']]]*Tabella3[[#This Row],[Copertura 
'[No = 0 ; SI = 1']]]</f>
        <v>0</v>
      </c>
    </row>
    <row r="422" spans="1:8" x14ac:dyDescent="0.3">
      <c r="A422" s="8" t="s">
        <v>936</v>
      </c>
      <c r="B422" s="25" t="s">
        <v>5</v>
      </c>
      <c r="C422" s="8" t="s">
        <v>858</v>
      </c>
      <c r="D422" s="8" t="s">
        <v>933</v>
      </c>
      <c r="E422" s="26">
        <v>606.6155388063994</v>
      </c>
      <c r="F422" s="27">
        <f>Tabella3[[#This Row],[Comunicazioni
'[N']]]/571621</f>
        <v>1.0612198271344115E-3</v>
      </c>
      <c r="G422" s="20"/>
      <c r="H422" s="27">
        <f>Tabella3[[#This Row],[PESO Comunicazioni 
'[%']]]*Tabella3[[#This Row],[Copertura 
'[No = 0 ; SI = 1']]]</f>
        <v>0</v>
      </c>
    </row>
    <row r="423" spans="1:8" x14ac:dyDescent="0.3">
      <c r="A423" s="8" t="s">
        <v>935</v>
      </c>
      <c r="B423" s="25" t="s">
        <v>5</v>
      </c>
      <c r="C423" s="8" t="s">
        <v>858</v>
      </c>
      <c r="D423" s="8" t="s">
        <v>933</v>
      </c>
      <c r="E423" s="26">
        <v>2504.5194553426172</v>
      </c>
      <c r="F423" s="27">
        <f>Tabella3[[#This Row],[Comunicazioni
'[N']]]/571621</f>
        <v>4.3814335990850885E-3</v>
      </c>
      <c r="G423" s="20"/>
      <c r="H423" s="27">
        <f>Tabella3[[#This Row],[PESO Comunicazioni 
'[%']]]*Tabella3[[#This Row],[Copertura 
'[No = 0 ; SI = 1']]]</f>
        <v>0</v>
      </c>
    </row>
    <row r="424" spans="1:8" x14ac:dyDescent="0.3">
      <c r="A424" s="8" t="s">
        <v>934</v>
      </c>
      <c r="B424" s="25" t="s">
        <v>5</v>
      </c>
      <c r="C424" s="8" t="s">
        <v>858</v>
      </c>
      <c r="D424" s="8" t="s">
        <v>933</v>
      </c>
      <c r="E424" s="26">
        <v>318.65166121819004</v>
      </c>
      <c r="F424" s="27">
        <f>Tabella3[[#This Row],[Comunicazioni
'[N']]]/571621</f>
        <v>5.5745268494017896E-4</v>
      </c>
      <c r="G424" s="20"/>
      <c r="H424" s="27">
        <f>Tabella3[[#This Row],[PESO Comunicazioni 
'[%']]]*Tabella3[[#This Row],[Copertura 
'[No = 0 ; SI = 1']]]</f>
        <v>0</v>
      </c>
    </row>
    <row r="425" spans="1:8" x14ac:dyDescent="0.3">
      <c r="A425" s="8" t="s">
        <v>932</v>
      </c>
      <c r="B425" s="25" t="s">
        <v>5</v>
      </c>
      <c r="C425" s="8" t="s">
        <v>858</v>
      </c>
      <c r="D425" s="8" t="s">
        <v>933</v>
      </c>
      <c r="E425" s="26">
        <v>1985.7274781054671</v>
      </c>
      <c r="F425" s="27">
        <f>Tabella3[[#This Row],[Comunicazioni
'[N']]]/571621</f>
        <v>3.4738532665970407E-3</v>
      </c>
      <c r="G425" s="20"/>
      <c r="H425" s="27">
        <f>Tabella3[[#This Row],[PESO Comunicazioni 
'[%']]]*Tabella3[[#This Row],[Copertura 
'[No = 0 ; SI = 1']]]</f>
        <v>0</v>
      </c>
    </row>
    <row r="426" spans="1:8" x14ac:dyDescent="0.3">
      <c r="A426" s="8" t="s">
        <v>929</v>
      </c>
      <c r="B426" s="25" t="s">
        <v>5</v>
      </c>
      <c r="C426" s="8" t="s">
        <v>858</v>
      </c>
      <c r="D426" s="8" t="s">
        <v>898</v>
      </c>
      <c r="E426" s="26">
        <v>344.27911934468989</v>
      </c>
      <c r="F426" s="27">
        <f>Tabella3[[#This Row],[Comunicazioni
'[N']]]/571621</f>
        <v>6.0228563916421877E-4</v>
      </c>
      <c r="G426" s="20"/>
      <c r="H426" s="27">
        <f>Tabella3[[#This Row],[PESO Comunicazioni 
'[%']]]*Tabella3[[#This Row],[Copertura 
'[No = 0 ; SI = 1']]]</f>
        <v>0</v>
      </c>
    </row>
    <row r="427" spans="1:8" x14ac:dyDescent="0.3">
      <c r="A427" s="8" t="s">
        <v>928</v>
      </c>
      <c r="B427" s="25" t="s">
        <v>5</v>
      </c>
      <c r="C427" s="8" t="s">
        <v>858</v>
      </c>
      <c r="D427" s="8" t="s">
        <v>898</v>
      </c>
      <c r="E427" s="26">
        <v>177.26399241238346</v>
      </c>
      <c r="F427" s="27">
        <f>Tabella3[[#This Row],[Comunicazioni
'[N']]]/571621</f>
        <v>3.1010755800151403E-4</v>
      </c>
      <c r="G427" s="20"/>
      <c r="H427" s="27">
        <f>Tabella3[[#This Row],[PESO Comunicazioni 
'[%']]]*Tabella3[[#This Row],[Copertura 
'[No = 0 ; SI = 1']]]</f>
        <v>0</v>
      </c>
    </row>
    <row r="428" spans="1:8" x14ac:dyDescent="0.3">
      <c r="A428" s="8" t="s">
        <v>927</v>
      </c>
      <c r="B428" s="25" t="s">
        <v>5</v>
      </c>
      <c r="C428" s="8" t="s">
        <v>858</v>
      </c>
      <c r="D428" s="8" t="s">
        <v>898</v>
      </c>
      <c r="E428" s="26">
        <v>96.257941639460881</v>
      </c>
      <c r="F428" s="27">
        <f>Tabella3[[#This Row],[Comunicazioni
'[N']]]/571621</f>
        <v>1.6839469095687683E-4</v>
      </c>
      <c r="G428" s="20"/>
      <c r="H428" s="27">
        <f>Tabella3[[#This Row],[PESO Comunicazioni 
'[%']]]*Tabella3[[#This Row],[Copertura 
'[No = 0 ; SI = 1']]]</f>
        <v>0</v>
      </c>
    </row>
    <row r="429" spans="1:8" x14ac:dyDescent="0.3">
      <c r="A429" s="8" t="s">
        <v>926</v>
      </c>
      <c r="B429" s="25" t="s">
        <v>5</v>
      </c>
      <c r="C429" s="8" t="s">
        <v>858</v>
      </c>
      <c r="D429" s="8" t="s">
        <v>898</v>
      </c>
      <c r="E429" s="26">
        <v>56.817510796326502</v>
      </c>
      <c r="F429" s="27">
        <f>Tabella3[[#This Row],[Comunicazioni
'[N']]]/571621</f>
        <v>9.9397171895935417E-5</v>
      </c>
      <c r="G429" s="20"/>
      <c r="H429" s="27">
        <f>Tabella3[[#This Row],[PESO Comunicazioni 
'[%']]]*Tabella3[[#This Row],[Copertura 
'[No = 0 ; SI = 1']]]</f>
        <v>0</v>
      </c>
    </row>
    <row r="430" spans="1:8" x14ac:dyDescent="0.3">
      <c r="A430" s="8" t="s">
        <v>925</v>
      </c>
      <c r="B430" s="25" t="s">
        <v>5</v>
      </c>
      <c r="C430" s="8" t="s">
        <v>858</v>
      </c>
      <c r="D430" s="8" t="s">
        <v>898</v>
      </c>
      <c r="E430" s="26">
        <v>253.45707046867145</v>
      </c>
      <c r="F430" s="27">
        <f>Tabella3[[#This Row],[Comunicazioni
'[N']]]/571621</f>
        <v>4.4340055818220715E-4</v>
      </c>
      <c r="G430" s="20"/>
      <c r="H430" s="27">
        <f>Tabella3[[#This Row],[PESO Comunicazioni 
'[%']]]*Tabella3[[#This Row],[Copertura 
'[No = 0 ; SI = 1']]]</f>
        <v>0</v>
      </c>
    </row>
    <row r="431" spans="1:8" x14ac:dyDescent="0.3">
      <c r="A431" s="8" t="s">
        <v>924</v>
      </c>
      <c r="B431" s="25" t="s">
        <v>5</v>
      </c>
      <c r="C431" s="8" t="s">
        <v>858</v>
      </c>
      <c r="D431" s="8" t="s">
        <v>898</v>
      </c>
      <c r="E431" s="26">
        <v>138.00907615938385</v>
      </c>
      <c r="F431" s="27">
        <f>Tabella3[[#This Row],[Comunicazioni
'[N']]]/571621</f>
        <v>2.4143458018404478E-4</v>
      </c>
      <c r="G431" s="20"/>
      <c r="H431" s="27">
        <f>Tabella3[[#This Row],[PESO Comunicazioni 
'[%']]]*Tabella3[[#This Row],[Copertura 
'[No = 0 ; SI = 1']]]</f>
        <v>0</v>
      </c>
    </row>
    <row r="432" spans="1:8" x14ac:dyDescent="0.3">
      <c r="A432" s="8" t="s">
        <v>923</v>
      </c>
      <c r="B432" s="25" t="s">
        <v>5</v>
      </c>
      <c r="C432" s="8" t="s">
        <v>858</v>
      </c>
      <c r="D432" s="8" t="s">
        <v>898</v>
      </c>
      <c r="E432" s="26">
        <v>401.21728114797827</v>
      </c>
      <c r="F432" s="27">
        <f>Tabella3[[#This Row],[Comunicazioni
'[N']]]/571621</f>
        <v>7.0189387924512613E-4</v>
      </c>
      <c r="G432" s="20"/>
      <c r="H432" s="27">
        <f>Tabella3[[#This Row],[PESO Comunicazioni 
'[%']]]*Tabella3[[#This Row],[Copertura 
'[No = 0 ; SI = 1']]]</f>
        <v>0</v>
      </c>
    </row>
    <row r="433" spans="1:8" x14ac:dyDescent="0.3">
      <c r="A433" s="8" t="s">
        <v>922</v>
      </c>
      <c r="B433" s="25" t="s">
        <v>5</v>
      </c>
      <c r="C433" s="8" t="s">
        <v>858</v>
      </c>
      <c r="D433" s="8" t="s">
        <v>898</v>
      </c>
      <c r="E433" s="26">
        <v>69.505294426307245</v>
      </c>
      <c r="F433" s="27">
        <f>Tabella3[[#This Row],[Comunicazioni
'[N']]]/571621</f>
        <v>1.2159331869596681E-4</v>
      </c>
      <c r="G433" s="20"/>
      <c r="H433" s="27">
        <f>Tabella3[[#This Row],[PESO Comunicazioni 
'[%']]]*Tabella3[[#This Row],[Copertura 
'[No = 0 ; SI = 1']]]</f>
        <v>0</v>
      </c>
    </row>
    <row r="434" spans="1:8" x14ac:dyDescent="0.3">
      <c r="A434" s="8" t="s">
        <v>921</v>
      </c>
      <c r="B434" s="25" t="s">
        <v>5</v>
      </c>
      <c r="C434" s="8" t="s">
        <v>858</v>
      </c>
      <c r="D434" s="8" t="s">
        <v>898</v>
      </c>
      <c r="E434" s="26">
        <v>135.76172337253749</v>
      </c>
      <c r="F434" s="27">
        <f>Tabella3[[#This Row],[Comunicazioni
'[N']]]/571621</f>
        <v>2.3750303675431359E-4</v>
      </c>
      <c r="G434" s="20"/>
      <c r="H434" s="27">
        <f>Tabella3[[#This Row],[PESO Comunicazioni 
'[%']]]*Tabella3[[#This Row],[Copertura 
'[No = 0 ; SI = 1']]]</f>
        <v>0</v>
      </c>
    </row>
    <row r="435" spans="1:8" x14ac:dyDescent="0.3">
      <c r="A435" s="8" t="s">
        <v>920</v>
      </c>
      <c r="B435" s="25" t="s">
        <v>5</v>
      </c>
      <c r="C435" s="8" t="s">
        <v>858</v>
      </c>
      <c r="D435" s="8" t="s">
        <v>898</v>
      </c>
      <c r="E435" s="26">
        <v>491.85381543386194</v>
      </c>
      <c r="F435" s="27">
        <f>Tabella3[[#This Row],[Comunicazioni
'[N']]]/571621</f>
        <v>8.6045441898366566E-4</v>
      </c>
      <c r="G435" s="20"/>
      <c r="H435" s="27">
        <f>Tabella3[[#This Row],[PESO Comunicazioni 
'[%']]]*Tabella3[[#This Row],[Copertura 
'[No = 0 ; SI = 1']]]</f>
        <v>0</v>
      </c>
    </row>
    <row r="436" spans="1:8" x14ac:dyDescent="0.3">
      <c r="A436" s="8" t="s">
        <v>919</v>
      </c>
      <c r="B436" s="25" t="s">
        <v>5</v>
      </c>
      <c r="C436" s="8" t="s">
        <v>858</v>
      </c>
      <c r="D436" s="8" t="s">
        <v>898</v>
      </c>
      <c r="E436" s="26">
        <v>168.45253238897953</v>
      </c>
      <c r="F436" s="27">
        <f>Tabella3[[#This Row],[Comunicazioni
'[N']]]/571621</f>
        <v>2.9469269391603796E-4</v>
      </c>
      <c r="G436" s="20"/>
      <c r="H436" s="27">
        <f>Tabella3[[#This Row],[PESO Comunicazioni 
'[%']]]*Tabella3[[#This Row],[Copertura 
'[No = 0 ; SI = 1']]]</f>
        <v>0</v>
      </c>
    </row>
    <row r="437" spans="1:8" x14ac:dyDescent="0.3">
      <c r="A437" s="8" t="s">
        <v>918</v>
      </c>
      <c r="B437" s="25" t="s">
        <v>5</v>
      </c>
      <c r="C437" s="8" t="s">
        <v>858</v>
      </c>
      <c r="D437" s="8" t="s">
        <v>898</v>
      </c>
      <c r="E437" s="26">
        <v>147.76323606576813</v>
      </c>
      <c r="F437" s="27">
        <f>Tabella3[[#This Row],[Comunicazioni
'[N']]]/571621</f>
        <v>2.5849861370692839E-4</v>
      </c>
      <c r="G437" s="20"/>
      <c r="H437" s="27">
        <f>Tabella3[[#This Row],[PESO Comunicazioni 
'[%']]]*Tabella3[[#This Row],[Copertura 
'[No = 0 ; SI = 1']]]</f>
        <v>0</v>
      </c>
    </row>
    <row r="438" spans="1:8" x14ac:dyDescent="0.3">
      <c r="A438" s="8" t="s">
        <v>917</v>
      </c>
      <c r="B438" s="25" t="s">
        <v>5</v>
      </c>
      <c r="C438" s="8" t="s">
        <v>858</v>
      </c>
      <c r="D438" s="8" t="s">
        <v>898</v>
      </c>
      <c r="E438" s="26">
        <v>613.80559147622614</v>
      </c>
      <c r="F438" s="27">
        <f>Tabella3[[#This Row],[Comunicazioni
'[N']]]/571621</f>
        <v>1.0737981835450868E-3</v>
      </c>
      <c r="G438" s="20"/>
      <c r="H438" s="27">
        <f>Tabella3[[#This Row],[PESO Comunicazioni 
'[%']]]*Tabella3[[#This Row],[Copertura 
'[No = 0 ; SI = 1']]]</f>
        <v>0</v>
      </c>
    </row>
    <row r="439" spans="1:8" x14ac:dyDescent="0.3">
      <c r="A439" s="8" t="s">
        <v>916</v>
      </c>
      <c r="B439" s="25" t="s">
        <v>5</v>
      </c>
      <c r="C439" s="8" t="s">
        <v>858</v>
      </c>
      <c r="D439" s="8" t="s">
        <v>898</v>
      </c>
      <c r="E439" s="26">
        <v>419.04084271722741</v>
      </c>
      <c r="F439" s="27">
        <f>Tabella3[[#This Row],[Comunicazioni
'[N']]]/571621</f>
        <v>7.3307461187959745E-4</v>
      </c>
      <c r="G439" s="20"/>
      <c r="H439" s="27">
        <f>Tabella3[[#This Row],[PESO Comunicazioni 
'[%']]]*Tabella3[[#This Row],[Copertura 
'[No = 0 ; SI = 1']]]</f>
        <v>0</v>
      </c>
    </row>
    <row r="440" spans="1:8" x14ac:dyDescent="0.3">
      <c r="A440" s="8" t="s">
        <v>915</v>
      </c>
      <c r="B440" s="25" t="s">
        <v>5</v>
      </c>
      <c r="C440" s="8" t="s">
        <v>858</v>
      </c>
      <c r="D440" s="8" t="s">
        <v>898</v>
      </c>
      <c r="E440" s="26">
        <v>433.03327925107419</v>
      </c>
      <c r="F440" s="27">
        <f>Tabella3[[#This Row],[Comunicazioni
'[N']]]/571621</f>
        <v>7.5755313267195253E-4</v>
      </c>
      <c r="G440" s="20"/>
      <c r="H440" s="27">
        <f>Tabella3[[#This Row],[PESO Comunicazioni 
'[%']]]*Tabella3[[#This Row],[Copertura 
'[No = 0 ; SI = 1']]]</f>
        <v>0</v>
      </c>
    </row>
    <row r="441" spans="1:8" x14ac:dyDescent="0.3">
      <c r="A441" s="8" t="s">
        <v>914</v>
      </c>
      <c r="B441" s="25" t="s">
        <v>5</v>
      </c>
      <c r="C441" s="8" t="s">
        <v>858</v>
      </c>
      <c r="D441" s="8" t="s">
        <v>898</v>
      </c>
      <c r="E441" s="26">
        <v>317.21879384120894</v>
      </c>
      <c r="F441" s="27">
        <f>Tabella3[[#This Row],[Comunicazioni
'[N']]]/571621</f>
        <v>5.5494601115285995E-4</v>
      </c>
      <c r="G441" s="20"/>
      <c r="H441" s="27">
        <f>Tabella3[[#This Row],[PESO Comunicazioni 
'[%']]]*Tabella3[[#This Row],[Copertura 
'[No = 0 ; SI = 1']]]</f>
        <v>0</v>
      </c>
    </row>
    <row r="442" spans="1:8" x14ac:dyDescent="0.3">
      <c r="A442" s="8" t="s">
        <v>913</v>
      </c>
      <c r="B442" s="25" t="s">
        <v>5</v>
      </c>
      <c r="C442" s="8" t="s">
        <v>858</v>
      </c>
      <c r="D442" s="8" t="s">
        <v>898</v>
      </c>
      <c r="E442" s="26">
        <v>2449.4682059985203</v>
      </c>
      <c r="F442" s="27">
        <f>Tabella3[[#This Row],[Comunicazioni
'[N']]]/571621</f>
        <v>4.2851263442010004E-3</v>
      </c>
      <c r="G442" s="20"/>
      <c r="H442" s="27">
        <f>Tabella3[[#This Row],[PESO Comunicazioni 
'[%']]]*Tabella3[[#This Row],[Copertura 
'[No = 0 ; SI = 1']]]</f>
        <v>0</v>
      </c>
    </row>
    <row r="443" spans="1:8" x14ac:dyDescent="0.3">
      <c r="A443" s="8" t="s">
        <v>912</v>
      </c>
      <c r="B443" s="25" t="s">
        <v>5</v>
      </c>
      <c r="C443" s="8" t="s">
        <v>858</v>
      </c>
      <c r="D443" s="8" t="s">
        <v>898</v>
      </c>
      <c r="E443" s="26">
        <v>344.96992836113191</v>
      </c>
      <c r="F443" s="27">
        <f>Tabella3[[#This Row],[Comunicazioni
'[N']]]/571621</f>
        <v>6.0349414797764933E-4</v>
      </c>
      <c r="G443" s="20"/>
      <c r="H443" s="27">
        <f>Tabella3[[#This Row],[PESO Comunicazioni 
'[%']]]*Tabella3[[#This Row],[Copertura 
'[No = 0 ; SI = 1']]]</f>
        <v>0</v>
      </c>
    </row>
    <row r="444" spans="1:8" x14ac:dyDescent="0.3">
      <c r="A444" s="8" t="s">
        <v>911</v>
      </c>
      <c r="B444" s="25" t="s">
        <v>5</v>
      </c>
      <c r="C444" s="8" t="s">
        <v>858</v>
      </c>
      <c r="D444" s="8" t="s">
        <v>898</v>
      </c>
      <c r="E444" s="26">
        <v>722.30180974314953</v>
      </c>
      <c r="F444" s="27">
        <f>Tabella3[[#This Row],[Comunicazioni
'[N']]]/571621</f>
        <v>1.2636026488585085E-3</v>
      </c>
      <c r="G444" s="20"/>
      <c r="H444" s="27">
        <f>Tabella3[[#This Row],[PESO Comunicazioni 
'[%']]]*Tabella3[[#This Row],[Copertura 
'[No = 0 ; SI = 1']]]</f>
        <v>0</v>
      </c>
    </row>
    <row r="445" spans="1:8" x14ac:dyDescent="0.3">
      <c r="A445" s="8" t="s">
        <v>910</v>
      </c>
      <c r="B445" s="25" t="s">
        <v>5</v>
      </c>
      <c r="C445" s="8" t="s">
        <v>858</v>
      </c>
      <c r="D445" s="8" t="s">
        <v>898</v>
      </c>
      <c r="E445" s="26">
        <v>193.07696512901802</v>
      </c>
      <c r="F445" s="27">
        <f>Tabella3[[#This Row],[Comunicazioni
'[N']]]/571621</f>
        <v>3.3777094461018406E-4</v>
      </c>
      <c r="G445" s="20"/>
      <c r="H445" s="27">
        <f>Tabella3[[#This Row],[PESO Comunicazioni 
'[%']]]*Tabella3[[#This Row],[Copertura 
'[No = 0 ; SI = 1']]]</f>
        <v>0</v>
      </c>
    </row>
    <row r="446" spans="1:8" x14ac:dyDescent="0.3">
      <c r="A446" s="8" t="s">
        <v>909</v>
      </c>
      <c r="B446" s="25" t="s">
        <v>5</v>
      </c>
      <c r="C446" s="8" t="s">
        <v>858</v>
      </c>
      <c r="D446" s="8" t="s">
        <v>898</v>
      </c>
      <c r="E446" s="26">
        <v>188.51588327892176</v>
      </c>
      <c r="F446" s="27">
        <f>Tabella3[[#This Row],[Comunicazioni
'[N']]]/571621</f>
        <v>3.2979173837021692E-4</v>
      </c>
      <c r="G446" s="20"/>
      <c r="H446" s="27">
        <f>Tabella3[[#This Row],[PESO Comunicazioni 
'[%']]]*Tabella3[[#This Row],[Copertura 
'[No = 0 ; SI = 1']]]</f>
        <v>0</v>
      </c>
    </row>
    <row r="447" spans="1:8" x14ac:dyDescent="0.3">
      <c r="A447" s="8" t="s">
        <v>908</v>
      </c>
      <c r="B447" s="25" t="s">
        <v>5</v>
      </c>
      <c r="C447" s="8" t="s">
        <v>858</v>
      </c>
      <c r="D447" s="8" t="s">
        <v>898</v>
      </c>
      <c r="E447" s="26">
        <v>276.65014852495943</v>
      </c>
      <c r="F447" s="27">
        <f>Tabella3[[#This Row],[Comunicazioni
'[N']]]/571621</f>
        <v>4.8397478141103882E-4</v>
      </c>
      <c r="G447" s="20"/>
      <c r="H447" s="27">
        <f>Tabella3[[#This Row],[PESO Comunicazioni 
'[%']]]*Tabella3[[#This Row],[Copertura 
'[No = 0 ; SI = 1']]]</f>
        <v>0</v>
      </c>
    </row>
    <row r="448" spans="1:8" x14ac:dyDescent="0.3">
      <c r="A448" s="8" t="s">
        <v>907</v>
      </c>
      <c r="B448" s="25" t="s">
        <v>5</v>
      </c>
      <c r="C448" s="8" t="s">
        <v>858</v>
      </c>
      <c r="D448" s="8" t="s">
        <v>898</v>
      </c>
      <c r="E448" s="26">
        <v>126.19912882921057</v>
      </c>
      <c r="F448" s="27">
        <f>Tabella3[[#This Row],[Comunicazioni
'[N']]]/571621</f>
        <v>2.2077412976292084E-4</v>
      </c>
      <c r="G448" s="20"/>
      <c r="H448" s="27">
        <f>Tabella3[[#This Row],[PESO Comunicazioni 
'[%']]]*Tabella3[[#This Row],[Copertura 
'[No = 0 ; SI = 1']]]</f>
        <v>0</v>
      </c>
    </row>
    <row r="449" spans="1:8" x14ac:dyDescent="0.3">
      <c r="A449" s="8" t="s">
        <v>906</v>
      </c>
      <c r="B449" s="25" t="s">
        <v>5</v>
      </c>
      <c r="C449" s="8" t="s">
        <v>858</v>
      </c>
      <c r="D449" s="8" t="s">
        <v>898</v>
      </c>
      <c r="E449" s="26">
        <v>134.69837248259523</v>
      </c>
      <c r="F449" s="27">
        <f>Tabella3[[#This Row],[Comunicazioni
'[N']]]/571621</f>
        <v>2.3564279913193398E-4</v>
      </c>
      <c r="G449" s="20"/>
      <c r="H449" s="27">
        <f>Tabella3[[#This Row],[PESO Comunicazioni 
'[%']]]*Tabella3[[#This Row],[Copertura 
'[No = 0 ; SI = 1']]]</f>
        <v>0</v>
      </c>
    </row>
    <row r="450" spans="1:8" x14ac:dyDescent="0.3">
      <c r="A450" s="8" t="s">
        <v>905</v>
      </c>
      <c r="B450" s="25" t="s">
        <v>5</v>
      </c>
      <c r="C450" s="8" t="s">
        <v>858</v>
      </c>
      <c r="D450" s="8" t="s">
        <v>898</v>
      </c>
      <c r="E450" s="26">
        <v>600.49337510620694</v>
      </c>
      <c r="F450" s="27">
        <f>Tabella3[[#This Row],[Comunicazioni
'[N']]]/571621</f>
        <v>1.0505096473121297E-3</v>
      </c>
      <c r="G450" s="20"/>
      <c r="H450" s="27">
        <f>Tabella3[[#This Row],[PESO Comunicazioni 
'[%']]]*Tabella3[[#This Row],[Copertura 
'[No = 0 ; SI = 1']]]</f>
        <v>0</v>
      </c>
    </row>
    <row r="451" spans="1:8" x14ac:dyDescent="0.3">
      <c r="A451" s="8" t="s">
        <v>904</v>
      </c>
      <c r="B451" s="25" t="s">
        <v>5</v>
      </c>
      <c r="C451" s="8" t="s">
        <v>858</v>
      </c>
      <c r="D451" s="8" t="s">
        <v>898</v>
      </c>
      <c r="E451" s="26">
        <v>92.757185292845548</v>
      </c>
      <c r="F451" s="27">
        <f>Tabella3[[#This Row],[Comunicazioni
'[N']]]/571621</f>
        <v>1.6227042969527982E-4</v>
      </c>
      <c r="G451" s="20"/>
      <c r="H451" s="27">
        <f>Tabella3[[#This Row],[PESO Comunicazioni 
'[%']]]*Tabella3[[#This Row],[Copertura 
'[No = 0 ; SI = 1']]]</f>
        <v>0</v>
      </c>
    </row>
    <row r="452" spans="1:8" x14ac:dyDescent="0.3">
      <c r="A452" s="8" t="s">
        <v>903</v>
      </c>
      <c r="B452" s="25" t="s">
        <v>5</v>
      </c>
      <c r="C452" s="8" t="s">
        <v>858</v>
      </c>
      <c r="D452" s="8" t="s">
        <v>898</v>
      </c>
      <c r="E452" s="26">
        <v>316.65468660465137</v>
      </c>
      <c r="F452" s="27">
        <f>Tabella3[[#This Row],[Comunicazioni
'[N']]]/571621</f>
        <v>5.5395915581242007E-4</v>
      </c>
      <c r="G452" s="20"/>
      <c r="H452" s="27">
        <f>Tabella3[[#This Row],[PESO Comunicazioni 
'[%']]]*Tabella3[[#This Row],[Copertura 
'[No = 0 ; SI = 1']]]</f>
        <v>0</v>
      </c>
    </row>
    <row r="453" spans="1:8" x14ac:dyDescent="0.3">
      <c r="A453" s="8" t="s">
        <v>902</v>
      </c>
      <c r="B453" s="25" t="s">
        <v>5</v>
      </c>
      <c r="C453" s="8" t="s">
        <v>858</v>
      </c>
      <c r="D453" s="8" t="s">
        <v>898</v>
      </c>
      <c r="E453" s="26">
        <v>24.128214473115118</v>
      </c>
      <c r="F453" s="27">
        <f>Tabella3[[#This Row],[Comunicazioni
'[N']]]/571621</f>
        <v>4.2210161056215779E-5</v>
      </c>
      <c r="G453" s="20"/>
      <c r="H453" s="27">
        <f>Tabella3[[#This Row],[PESO Comunicazioni 
'[%']]]*Tabella3[[#This Row],[Copertura 
'[No = 0 ; SI = 1']]]</f>
        <v>0</v>
      </c>
    </row>
    <row r="454" spans="1:8" x14ac:dyDescent="0.3">
      <c r="A454" s="8" t="s">
        <v>901</v>
      </c>
      <c r="B454" s="25" t="s">
        <v>5</v>
      </c>
      <c r="C454" s="8" t="s">
        <v>858</v>
      </c>
      <c r="D454" s="8" t="s">
        <v>898</v>
      </c>
      <c r="E454" s="26">
        <v>103.69837248259525</v>
      </c>
      <c r="F454" s="27">
        <f>Tabella3[[#This Row],[Comunicazioni
'[N']]]/571621</f>
        <v>1.8141106166952447E-4</v>
      </c>
      <c r="G454" s="20"/>
      <c r="H454" s="27">
        <f>Tabella3[[#This Row],[PESO Comunicazioni 
'[%']]]*Tabella3[[#This Row],[Copertura 
'[No = 0 ; SI = 1']]]</f>
        <v>0</v>
      </c>
    </row>
    <row r="455" spans="1:8" x14ac:dyDescent="0.3">
      <c r="A455" s="8" t="s">
        <v>900</v>
      </c>
      <c r="B455" s="25" t="s">
        <v>5</v>
      </c>
      <c r="C455" s="8" t="s">
        <v>858</v>
      </c>
      <c r="D455" s="8" t="s">
        <v>898</v>
      </c>
      <c r="E455" s="26">
        <v>166.20215421567184</v>
      </c>
      <c r="F455" s="27">
        <f>Tabella3[[#This Row],[Comunicazioni
'[N']]]/571621</f>
        <v>2.9075585784229732E-4</v>
      </c>
      <c r="G455" s="20"/>
      <c r="H455" s="27">
        <f>Tabella3[[#This Row],[PESO Comunicazioni 
'[%']]]*Tabella3[[#This Row],[Copertura 
'[No = 0 ; SI = 1']]]</f>
        <v>0</v>
      </c>
    </row>
    <row r="456" spans="1:8" x14ac:dyDescent="0.3">
      <c r="A456" s="8" t="s">
        <v>899</v>
      </c>
      <c r="B456" s="25" t="s">
        <v>5</v>
      </c>
      <c r="C456" s="8" t="s">
        <v>858</v>
      </c>
      <c r="D456" s="8" t="s">
        <v>898</v>
      </c>
      <c r="E456" s="26">
        <v>237.5837722485559</v>
      </c>
      <c r="F456" s="27">
        <f>Tabella3[[#This Row],[Comunicazioni
'[N']]]/571621</f>
        <v>4.1563163748105109E-4</v>
      </c>
      <c r="G456" s="20"/>
      <c r="H456" s="27">
        <f>Tabella3[[#This Row],[PESO Comunicazioni 
'[%']]]*Tabella3[[#This Row],[Copertura 
'[No = 0 ; SI = 1']]]</f>
        <v>0</v>
      </c>
    </row>
    <row r="457" spans="1:8" x14ac:dyDescent="0.3">
      <c r="A457" s="8" t="s">
        <v>897</v>
      </c>
      <c r="B457" s="25" t="s">
        <v>5</v>
      </c>
      <c r="C457" s="8" t="s">
        <v>858</v>
      </c>
      <c r="D457" s="8" t="s">
        <v>898</v>
      </c>
      <c r="E457" s="26">
        <v>406.65922468434326</v>
      </c>
      <c r="F457" s="27">
        <f>Tabella3[[#This Row],[Comunicazioni
'[N']]]/571621</f>
        <v>7.1141407450801017E-4</v>
      </c>
      <c r="G457" s="20"/>
      <c r="H457" s="27">
        <f>Tabella3[[#This Row],[PESO Comunicazioni 
'[%']]]*Tabella3[[#This Row],[Copertura 
'[No = 0 ; SI = 1']]]</f>
        <v>0</v>
      </c>
    </row>
    <row r="458" spans="1:8" x14ac:dyDescent="0.3">
      <c r="A458" s="8" t="s">
        <v>886</v>
      </c>
      <c r="B458" s="25" t="s">
        <v>5</v>
      </c>
      <c r="C458" s="8" t="s">
        <v>858</v>
      </c>
      <c r="D458" s="8" t="s">
        <v>859</v>
      </c>
      <c r="E458" s="26">
        <v>87.007563466153215</v>
      </c>
      <c r="F458" s="27">
        <f>Tabella3[[#This Row],[Comunicazioni
'[N']]]/571621</f>
        <v>1.5221197868194698E-4</v>
      </c>
      <c r="G458" s="20"/>
      <c r="H458" s="27">
        <f>Tabella3[[#This Row],[PESO Comunicazioni 
'[%']]]*Tabella3[[#This Row],[Copertura 
'[No = 0 ; SI = 1']]]</f>
        <v>0</v>
      </c>
    </row>
    <row r="459" spans="1:8" x14ac:dyDescent="0.3">
      <c r="A459" s="8" t="s">
        <v>885</v>
      </c>
      <c r="B459" s="25" t="s">
        <v>5</v>
      </c>
      <c r="C459" s="8" t="s">
        <v>858</v>
      </c>
      <c r="D459" s="8" t="s">
        <v>859</v>
      </c>
      <c r="E459" s="26">
        <v>1261.9309627886246</v>
      </c>
      <c r="F459" s="27">
        <f>Tabella3[[#This Row],[Comunicazioni
'[N']]]/571621</f>
        <v>2.207635763536722E-3</v>
      </c>
      <c r="G459" s="20"/>
      <c r="H459" s="27">
        <f>Tabella3[[#This Row],[PESO Comunicazioni 
'[%']]]*Tabella3[[#This Row],[Copertura 
'[No = 0 ; SI = 1']]]</f>
        <v>0</v>
      </c>
    </row>
    <row r="460" spans="1:8" x14ac:dyDescent="0.3">
      <c r="A460" s="8" t="s">
        <v>884</v>
      </c>
      <c r="B460" s="25" t="s">
        <v>5</v>
      </c>
      <c r="C460" s="8" t="s">
        <v>858</v>
      </c>
      <c r="D460" s="8" t="s">
        <v>859</v>
      </c>
      <c r="E460" s="26">
        <v>172.95328873559481</v>
      </c>
      <c r="F460" s="27">
        <f>Tabella3[[#This Row],[Comunicazioni
'[N']]]/571621</f>
        <v>3.02566366063519E-4</v>
      </c>
      <c r="G460" s="20"/>
      <c r="H460" s="27">
        <f>Tabella3[[#This Row],[PESO Comunicazioni 
'[%']]]*Tabella3[[#This Row],[Copertura 
'[No = 0 ; SI = 1']]]</f>
        <v>0</v>
      </c>
    </row>
    <row r="461" spans="1:8" x14ac:dyDescent="0.3">
      <c r="A461" s="8" t="s">
        <v>883</v>
      </c>
      <c r="B461" s="25" t="s">
        <v>5</v>
      </c>
      <c r="C461" s="8" t="s">
        <v>858</v>
      </c>
      <c r="D461" s="8" t="s">
        <v>859</v>
      </c>
      <c r="E461" s="26">
        <v>343.58982302147848</v>
      </c>
      <c r="F461" s="27">
        <f>Tabella3[[#This Row],[Comunicazioni
'[N']]]/571621</f>
        <v>6.0107977667279273E-4</v>
      </c>
      <c r="G461" s="20"/>
      <c r="H461" s="27">
        <f>Tabella3[[#This Row],[PESO Comunicazioni 
'[%']]]*Tabella3[[#This Row],[Copertura 
'[No = 0 ; SI = 1']]]</f>
        <v>0</v>
      </c>
    </row>
    <row r="462" spans="1:8" x14ac:dyDescent="0.3">
      <c r="A462" s="8" t="s">
        <v>882</v>
      </c>
      <c r="B462" s="25" t="s">
        <v>5</v>
      </c>
      <c r="C462" s="8" t="s">
        <v>858</v>
      </c>
      <c r="D462" s="8" t="s">
        <v>859</v>
      </c>
      <c r="E462" s="26">
        <v>62.004538079691926</v>
      </c>
      <c r="F462" s="27">
        <f>Tabella3[[#This Row],[Comunicazioni
'[N']]]/571621</f>
        <v>1.0847141389083313E-4</v>
      </c>
      <c r="G462" s="20"/>
      <c r="H462" s="27">
        <f>Tabella3[[#This Row],[PESO Comunicazioni 
'[%']]]*Tabella3[[#This Row],[Copertura 
'[No = 0 ; SI = 1']]]</f>
        <v>0</v>
      </c>
    </row>
    <row r="463" spans="1:8" x14ac:dyDescent="0.3">
      <c r="A463" s="8" t="s">
        <v>881</v>
      </c>
      <c r="B463" s="25" t="s">
        <v>5</v>
      </c>
      <c r="C463" s="8" t="s">
        <v>858</v>
      </c>
      <c r="D463" s="8" t="s">
        <v>859</v>
      </c>
      <c r="E463" s="26">
        <v>62.568645316249487</v>
      </c>
      <c r="F463" s="27">
        <f>Tabella3[[#This Row],[Comunicazioni
'[N']]]/571621</f>
        <v>1.0945826923127297E-4</v>
      </c>
      <c r="G463" s="20"/>
      <c r="H463" s="27">
        <f>Tabella3[[#This Row],[PESO Comunicazioni 
'[%']]]*Tabella3[[#This Row],[Copertura 
'[No = 0 ; SI = 1']]]</f>
        <v>0</v>
      </c>
    </row>
    <row r="464" spans="1:8" x14ac:dyDescent="0.3">
      <c r="A464" s="8" t="s">
        <v>880</v>
      </c>
      <c r="B464" s="25" t="s">
        <v>5</v>
      </c>
      <c r="C464" s="8" t="s">
        <v>858</v>
      </c>
      <c r="D464" s="8" t="s">
        <v>859</v>
      </c>
      <c r="E464" s="26">
        <v>23.377079953192137</v>
      </c>
      <c r="F464" s="27">
        <f>Tabella3[[#This Row],[Comunicazioni
'[N']]]/571621</f>
        <v>4.0896118150299124E-5</v>
      </c>
      <c r="G464" s="20"/>
      <c r="H464" s="27">
        <f>Tabella3[[#This Row],[PESO Comunicazioni 
'[%']]]*Tabella3[[#This Row],[Copertura 
'[No = 0 ; SI = 1']]]</f>
        <v>0</v>
      </c>
    </row>
    <row r="465" spans="1:8" x14ac:dyDescent="0.3">
      <c r="A465" s="8" t="s">
        <v>879</v>
      </c>
      <c r="B465" s="25" t="s">
        <v>5</v>
      </c>
      <c r="C465" s="8" t="s">
        <v>858</v>
      </c>
      <c r="D465" s="8" t="s">
        <v>859</v>
      </c>
      <c r="E465" s="26">
        <v>166.5143705856911</v>
      </c>
      <c r="F465" s="27">
        <f>Tabella3[[#This Row],[Comunicazioni
'[N']]]/571621</f>
        <v>2.9130205255876025E-4</v>
      </c>
      <c r="G465" s="20"/>
      <c r="H465" s="27">
        <f>Tabella3[[#This Row],[PESO Comunicazioni 
'[%']]]*Tabella3[[#This Row],[Copertura 
'[No = 0 ; SI = 1']]]</f>
        <v>0</v>
      </c>
    </row>
    <row r="466" spans="1:8" x14ac:dyDescent="0.3">
      <c r="A466" s="8" t="s">
        <v>878</v>
      </c>
      <c r="B466" s="25" t="s">
        <v>5</v>
      </c>
      <c r="C466" s="8" t="s">
        <v>858</v>
      </c>
      <c r="D466" s="8" t="s">
        <v>859</v>
      </c>
      <c r="E466" s="26">
        <v>65.505294426307245</v>
      </c>
      <c r="F466" s="27">
        <f>Tabella3[[#This Row],[Comunicazioni
'[N']]]/571621</f>
        <v>1.1459567515243009E-4</v>
      </c>
      <c r="G466" s="20"/>
      <c r="H466" s="27">
        <f>Tabella3[[#This Row],[PESO Comunicazioni 
'[%']]]*Tabella3[[#This Row],[Copertura 
'[No = 0 ; SI = 1']]]</f>
        <v>0</v>
      </c>
    </row>
    <row r="467" spans="1:8" x14ac:dyDescent="0.3">
      <c r="A467" s="8" t="s">
        <v>877</v>
      </c>
      <c r="B467" s="25" t="s">
        <v>5</v>
      </c>
      <c r="C467" s="8" t="s">
        <v>858</v>
      </c>
      <c r="D467" s="8" t="s">
        <v>859</v>
      </c>
      <c r="E467" s="26">
        <v>1833.3549362319668</v>
      </c>
      <c r="F467" s="27">
        <f>Tabella3[[#This Row],[Comunicazioni
'[N']]]/571621</f>
        <v>3.2072910831336967E-3</v>
      </c>
      <c r="G467" s="20"/>
      <c r="H467" s="27">
        <f>Tabella3[[#This Row],[PESO Comunicazioni 
'[%']]]*Tabella3[[#This Row],[Copertura 
'[No = 0 ; SI = 1']]]</f>
        <v>0</v>
      </c>
    </row>
    <row r="468" spans="1:8" x14ac:dyDescent="0.3">
      <c r="A468" s="8" t="s">
        <v>876</v>
      </c>
      <c r="B468" s="25" t="s">
        <v>5</v>
      </c>
      <c r="C468" s="8" t="s">
        <v>858</v>
      </c>
      <c r="D468" s="8" t="s">
        <v>859</v>
      </c>
      <c r="E468" s="26">
        <v>160.45253238897953</v>
      </c>
      <c r="F468" s="27">
        <f>Tabella3[[#This Row],[Comunicazioni
'[N']]]/571621</f>
        <v>2.806974068289645E-4</v>
      </c>
      <c r="G468" s="20"/>
      <c r="H468" s="27">
        <f>Tabella3[[#This Row],[PESO Comunicazioni 
'[%']]]*Tabella3[[#This Row],[Copertura 
'[No = 0 ; SI = 1']]]</f>
        <v>0</v>
      </c>
    </row>
    <row r="469" spans="1:8" x14ac:dyDescent="0.3">
      <c r="A469" s="8" t="s">
        <v>875</v>
      </c>
      <c r="B469" s="25" t="s">
        <v>5</v>
      </c>
      <c r="C469" s="8" t="s">
        <v>858</v>
      </c>
      <c r="D469" s="8" t="s">
        <v>859</v>
      </c>
      <c r="E469" s="26">
        <v>638.62007688609128</v>
      </c>
      <c r="F469" s="27">
        <f>Tabella3[[#This Row],[Comunicazioni
'[N']]]/571621</f>
        <v>1.1172089144487192E-3</v>
      </c>
      <c r="G469" s="20"/>
      <c r="H469" s="27">
        <f>Tabella3[[#This Row],[PESO Comunicazioni 
'[%']]]*Tabella3[[#This Row],[Copertura 
'[No = 0 ; SI = 1']]]</f>
        <v>0</v>
      </c>
    </row>
    <row r="470" spans="1:8" x14ac:dyDescent="0.3">
      <c r="A470" s="8" t="s">
        <v>874</v>
      </c>
      <c r="B470" s="25" t="s">
        <v>5</v>
      </c>
      <c r="C470" s="8" t="s">
        <v>858</v>
      </c>
      <c r="D470" s="8" t="s">
        <v>859</v>
      </c>
      <c r="E470" s="26">
        <v>121.3243179158644</v>
      </c>
      <c r="F470" s="27">
        <f>Tabella3[[#This Row],[Comunicazioni
'[N']]]/571621</f>
        <v>2.1224608248448604E-4</v>
      </c>
      <c r="G470" s="20"/>
      <c r="H470" s="27">
        <f>Tabella3[[#This Row],[PESO Comunicazioni 
'[%']]]*Tabella3[[#This Row],[Copertura 
'[No = 0 ; SI = 1']]]</f>
        <v>0</v>
      </c>
    </row>
    <row r="471" spans="1:8" x14ac:dyDescent="0.3">
      <c r="A471" s="8" t="s">
        <v>873</v>
      </c>
      <c r="B471" s="25" t="s">
        <v>5</v>
      </c>
      <c r="C471" s="8" t="s">
        <v>858</v>
      </c>
      <c r="D471" s="8" t="s">
        <v>859</v>
      </c>
      <c r="E471" s="26">
        <v>1006.5915179404539</v>
      </c>
      <c r="F471" s="27">
        <f>Tabella3[[#This Row],[Comunicazioni
'[N']]]/571621</f>
        <v>1.7609421591237094E-3</v>
      </c>
      <c r="G471" s="20"/>
      <c r="H471" s="27">
        <f>Tabella3[[#This Row],[PESO Comunicazioni 
'[%']]]*Tabella3[[#This Row],[Copertura 
'[No = 0 ; SI = 1']]]</f>
        <v>0</v>
      </c>
    </row>
    <row r="472" spans="1:8" x14ac:dyDescent="0.3">
      <c r="A472" s="8" t="s">
        <v>872</v>
      </c>
      <c r="B472" s="25" t="s">
        <v>5</v>
      </c>
      <c r="C472" s="8" t="s">
        <v>858</v>
      </c>
      <c r="D472" s="8" t="s">
        <v>859</v>
      </c>
      <c r="E472" s="26">
        <v>1066.7136816406464</v>
      </c>
      <c r="F472" s="27">
        <f>Tabella3[[#This Row],[Comunicazioni
'[N']]]/571621</f>
        <v>1.8661205267837368E-3</v>
      </c>
      <c r="G472" s="20"/>
      <c r="H472" s="27">
        <f>Tabella3[[#This Row],[PESO Comunicazioni 
'[%']]]*Tabella3[[#This Row],[Copertura 
'[No = 0 ; SI = 1']]]</f>
        <v>0</v>
      </c>
    </row>
    <row r="473" spans="1:8" x14ac:dyDescent="0.3">
      <c r="A473" s="8" t="s">
        <v>871</v>
      </c>
      <c r="B473" s="25" t="s">
        <v>5</v>
      </c>
      <c r="C473" s="8" t="s">
        <v>858</v>
      </c>
      <c r="D473" s="8" t="s">
        <v>859</v>
      </c>
      <c r="E473" s="26">
        <v>161.01210154584516</v>
      </c>
      <c r="F473" s="27">
        <f>Tabella3[[#This Row],[Comunicazioni
'[N']]]/571621</f>
        <v>2.8167632320339028E-4</v>
      </c>
      <c r="G473" s="20"/>
      <c r="H473" s="27">
        <f>Tabella3[[#This Row],[PESO Comunicazioni 
'[%']]]*Tabella3[[#This Row],[Copertura 
'[No = 0 ; SI = 1']]]</f>
        <v>0</v>
      </c>
    </row>
    <row r="474" spans="1:8" x14ac:dyDescent="0.3">
      <c r="A474" s="8" t="s">
        <v>870</v>
      </c>
      <c r="B474" s="25" t="s">
        <v>5</v>
      </c>
      <c r="C474" s="8" t="s">
        <v>858</v>
      </c>
      <c r="D474" s="8" t="s">
        <v>859</v>
      </c>
      <c r="E474" s="26">
        <v>515.35608447370794</v>
      </c>
      <c r="F474" s="27">
        <f>Tabella3[[#This Row],[Comunicazioni
'[N']]]/571621</f>
        <v>9.0156954428495095E-4</v>
      </c>
      <c r="G474" s="20"/>
      <c r="H474" s="27">
        <f>Tabella3[[#This Row],[PESO Comunicazioni 
'[%']]]*Tabella3[[#This Row],[Copertura 
'[No = 0 ; SI = 1']]]</f>
        <v>0</v>
      </c>
    </row>
    <row r="475" spans="1:8" x14ac:dyDescent="0.3">
      <c r="A475" s="8" t="s">
        <v>869</v>
      </c>
      <c r="B475" s="25" t="s">
        <v>5</v>
      </c>
      <c r="C475" s="8" t="s">
        <v>858</v>
      </c>
      <c r="D475" s="8" t="s">
        <v>859</v>
      </c>
      <c r="E475" s="26">
        <v>241.27004318530601</v>
      </c>
      <c r="F475" s="27">
        <f>Tabella3[[#This Row],[Comunicazioni
'[N']]]/571621</f>
        <v>4.2208043998612021E-4</v>
      </c>
      <c r="G475" s="20"/>
      <c r="H475" s="27">
        <f>Tabella3[[#This Row],[PESO Comunicazioni 
'[%']]]*Tabella3[[#This Row],[Copertura 
'[No = 0 ; SI = 1']]]</f>
        <v>0</v>
      </c>
    </row>
    <row r="476" spans="1:8" x14ac:dyDescent="0.3">
      <c r="A476" s="8" t="s">
        <v>868</v>
      </c>
      <c r="B476" s="25" t="s">
        <v>5</v>
      </c>
      <c r="C476" s="8" t="s">
        <v>858</v>
      </c>
      <c r="D476" s="8" t="s">
        <v>859</v>
      </c>
      <c r="E476" s="26">
        <v>513.6698135369578</v>
      </c>
      <c r="F476" s="27">
        <f>Tabella3[[#This Row],[Comunicazioni
'[N']]]/571621</f>
        <v>8.9861956355165014E-4</v>
      </c>
      <c r="G476" s="20"/>
      <c r="H476" s="27">
        <f>Tabella3[[#This Row],[PESO Comunicazioni 
'[%']]]*Tabella3[[#This Row],[Copertura 
'[No = 0 ; SI = 1']]]</f>
        <v>0</v>
      </c>
    </row>
    <row r="477" spans="1:8" x14ac:dyDescent="0.3">
      <c r="A477" s="8" t="s">
        <v>867</v>
      </c>
      <c r="B477" s="25" t="s">
        <v>5</v>
      </c>
      <c r="C477" s="8" t="s">
        <v>858</v>
      </c>
      <c r="D477" s="8" t="s">
        <v>859</v>
      </c>
      <c r="E477" s="26">
        <v>181.45404508221014</v>
      </c>
      <c r="F477" s="27">
        <f>Tabella3[[#This Row],[Comunicazioni
'[N']]]/571621</f>
        <v>3.1743768175453689E-4</v>
      </c>
      <c r="G477" s="20"/>
      <c r="H477" s="27">
        <f>Tabella3[[#This Row],[PESO Comunicazioni 
'[%']]]*Tabella3[[#This Row],[Copertura 
'[No = 0 ; SI = 1']]]</f>
        <v>0</v>
      </c>
    </row>
    <row r="478" spans="1:8" x14ac:dyDescent="0.3">
      <c r="A478" s="8" t="s">
        <v>866</v>
      </c>
      <c r="B478" s="25" t="s">
        <v>5</v>
      </c>
      <c r="C478" s="8" t="s">
        <v>858</v>
      </c>
      <c r="D478" s="8" t="s">
        <v>859</v>
      </c>
      <c r="E478" s="26">
        <v>474.72862634720809</v>
      </c>
      <c r="F478" s="27">
        <f>Tabella3[[#This Row],[Comunicazioni
'[N']]]/571621</f>
        <v>8.3049542677264847E-4</v>
      </c>
      <c r="G478" s="20"/>
      <c r="H478" s="27">
        <f>Tabella3[[#This Row],[PESO Comunicazioni 
'[%']]]*Tabella3[[#This Row],[Copertura 
'[No = 0 ; SI = 1']]]</f>
        <v>0</v>
      </c>
    </row>
    <row r="479" spans="1:8" x14ac:dyDescent="0.3">
      <c r="A479" s="8" t="s">
        <v>865</v>
      </c>
      <c r="B479" s="25" t="s">
        <v>5</v>
      </c>
      <c r="C479" s="8" t="s">
        <v>858</v>
      </c>
      <c r="D479" s="8" t="s">
        <v>859</v>
      </c>
      <c r="E479" s="26">
        <v>2130.299148808178</v>
      </c>
      <c r="F479" s="27">
        <f>Tabella3[[#This Row],[Comunicazioni
'[N']]]/571621</f>
        <v>3.7267685211148259E-3</v>
      </c>
      <c r="G479" s="20"/>
      <c r="H479" s="27">
        <f>Tabella3[[#This Row],[PESO Comunicazioni 
'[%']]]*Tabella3[[#This Row],[Copertura 
'[No = 0 ; SI = 1']]]</f>
        <v>0</v>
      </c>
    </row>
    <row r="480" spans="1:8" x14ac:dyDescent="0.3">
      <c r="A480" s="8" t="s">
        <v>864</v>
      </c>
      <c r="B480" s="25" t="s">
        <v>5</v>
      </c>
      <c r="C480" s="8" t="s">
        <v>858</v>
      </c>
      <c r="D480" s="8" t="s">
        <v>859</v>
      </c>
      <c r="E480" s="26">
        <v>393.03327925107419</v>
      </c>
      <c r="F480" s="27">
        <f>Tabella3[[#This Row],[Comunicazioni
'[N']]]/571621</f>
        <v>6.8757669723658538E-4</v>
      </c>
      <c r="G480" s="20"/>
      <c r="H480" s="27">
        <f>Tabella3[[#This Row],[PESO Comunicazioni 
'[%']]]*Tabella3[[#This Row],[Copertura 
'[No = 0 ; SI = 1']]]</f>
        <v>0</v>
      </c>
    </row>
    <row r="481" spans="1:8" x14ac:dyDescent="0.3">
      <c r="A481" s="8" t="s">
        <v>863</v>
      </c>
      <c r="B481" s="25" t="s">
        <v>5</v>
      </c>
      <c r="C481" s="8" t="s">
        <v>858</v>
      </c>
      <c r="D481" s="8" t="s">
        <v>859</v>
      </c>
      <c r="E481" s="26">
        <v>1472.1843663483937</v>
      </c>
      <c r="F481" s="27">
        <f>Tabella3[[#This Row],[Comunicazioni
'[N']]]/571621</f>
        <v>2.5754553565183816E-3</v>
      </c>
      <c r="G481" s="20"/>
      <c r="H481" s="27">
        <f>Tabella3[[#This Row],[PESO Comunicazioni 
'[%']]]*Tabella3[[#This Row],[Copertura 
'[No = 0 ; SI = 1']]]</f>
        <v>0</v>
      </c>
    </row>
    <row r="482" spans="1:8" x14ac:dyDescent="0.3">
      <c r="A482" s="8" t="s">
        <v>862</v>
      </c>
      <c r="B482" s="25" t="s">
        <v>5</v>
      </c>
      <c r="C482" s="8" t="s">
        <v>858</v>
      </c>
      <c r="D482" s="8" t="s">
        <v>859</v>
      </c>
      <c r="E482" s="26">
        <v>162.95026334913354</v>
      </c>
      <c r="F482" s="27">
        <f>Tabella3[[#This Row],[Comunicazioni
'[N']]]/571621</f>
        <v>2.8506696456066788E-4</v>
      </c>
      <c r="G482" s="20"/>
      <c r="H482" s="27">
        <f>Tabella3[[#This Row],[PESO Comunicazioni 
'[%']]]*Tabella3[[#This Row],[Copertura 
'[No = 0 ; SI = 1']]]</f>
        <v>0</v>
      </c>
    </row>
    <row r="483" spans="1:8" x14ac:dyDescent="0.3">
      <c r="A483" s="8" t="s">
        <v>861</v>
      </c>
      <c r="B483" s="25" t="s">
        <v>5</v>
      </c>
      <c r="C483" s="8" t="s">
        <v>858</v>
      </c>
      <c r="D483" s="8" t="s">
        <v>859</v>
      </c>
      <c r="E483" s="26">
        <v>353.09209206132448</v>
      </c>
      <c r="F483" s="27">
        <f>Tabella3[[#This Row],[Comunicazioni
'[N']]]/571621</f>
        <v>6.1770314957169958E-4</v>
      </c>
      <c r="G483" s="20"/>
      <c r="H483" s="27">
        <f>Tabella3[[#This Row],[PESO Comunicazioni 
'[%']]]*Tabella3[[#This Row],[Copertura 
'[No = 0 ; SI = 1']]]</f>
        <v>0</v>
      </c>
    </row>
    <row r="484" spans="1:8" x14ac:dyDescent="0.3">
      <c r="A484" s="8" t="s">
        <v>860</v>
      </c>
      <c r="B484" s="25" t="s">
        <v>5</v>
      </c>
      <c r="C484" s="8" t="s">
        <v>858</v>
      </c>
      <c r="D484" s="8" t="s">
        <v>859</v>
      </c>
      <c r="E484" s="26">
        <v>260.58074686209466</v>
      </c>
      <c r="F484" s="27">
        <f>Tabella3[[#This Row],[Comunicazioni
'[N']]]/571621</f>
        <v>4.558627952123779E-4</v>
      </c>
      <c r="G484" s="20"/>
      <c r="H484" s="27">
        <f>Tabella3[[#This Row],[PESO Comunicazioni 
'[%']]]*Tabella3[[#This Row],[Copertura 
'[No = 0 ; SI = 1']]]</f>
        <v>0</v>
      </c>
    </row>
    <row r="485" spans="1:8" x14ac:dyDescent="0.3">
      <c r="A485" s="8" t="s">
        <v>857</v>
      </c>
      <c r="B485" s="25" t="s">
        <v>5</v>
      </c>
      <c r="C485" s="8" t="s">
        <v>858</v>
      </c>
      <c r="D485" s="8" t="s">
        <v>859</v>
      </c>
      <c r="E485" s="26">
        <v>464.2866828108431</v>
      </c>
      <c r="F485" s="27">
        <f>Tabella3[[#This Row],[Comunicazioni
'[N']]]/571621</f>
        <v>8.1222817708034368E-4</v>
      </c>
      <c r="G485" s="20"/>
      <c r="H485" s="27">
        <f>Tabella3[[#This Row],[PESO Comunicazioni 
'[%']]]*Tabella3[[#This Row],[Copertura 
'[No = 0 ; SI = 1']]]</f>
        <v>0</v>
      </c>
    </row>
    <row r="486" spans="1:8" x14ac:dyDescent="0.3">
      <c r="A486" s="8" t="s">
        <v>1259</v>
      </c>
      <c r="B486" s="25" t="s">
        <v>5</v>
      </c>
      <c r="C486" s="8" t="s">
        <v>1191</v>
      </c>
      <c r="D486" s="8" t="s">
        <v>1233</v>
      </c>
      <c r="E486" s="26">
        <v>115.3831307261147</v>
      </c>
      <c r="F486" s="27">
        <f>Tabella3[[#This Row],[Comunicazioni
'[N']]]/571621</f>
        <v>2.018525049396623E-4</v>
      </c>
      <c r="G486" s="20"/>
      <c r="H486" s="27">
        <f>Tabella3[[#This Row],[PESO Comunicazioni 
'[%']]]*Tabella3[[#This Row],[Copertura 
'[No = 0 ; SI = 1']]]</f>
        <v>0</v>
      </c>
    </row>
    <row r="487" spans="1:8" x14ac:dyDescent="0.3">
      <c r="A487" s="8" t="s">
        <v>1258</v>
      </c>
      <c r="B487" s="25" t="s">
        <v>5</v>
      </c>
      <c r="C487" s="8" t="s">
        <v>1191</v>
      </c>
      <c r="D487" s="8" t="s">
        <v>1233</v>
      </c>
      <c r="E487" s="26">
        <v>220.63955967234494</v>
      </c>
      <c r="F487" s="27">
        <f>Tabella3[[#This Row],[Comunicazioni
'[N']]]/571621</f>
        <v>3.8598924754749205E-4</v>
      </c>
      <c r="G487" s="20"/>
      <c r="H487" s="27">
        <f>Tabella3[[#This Row],[PESO Comunicazioni 
'[%']]]*Tabella3[[#This Row],[Copertura 
'[No = 0 ; SI = 1']]]</f>
        <v>0</v>
      </c>
    </row>
    <row r="488" spans="1:8" x14ac:dyDescent="0.3">
      <c r="A488" s="8" t="s">
        <v>1257</v>
      </c>
      <c r="B488" s="25" t="s">
        <v>5</v>
      </c>
      <c r="C488" s="8" t="s">
        <v>1191</v>
      </c>
      <c r="D488" s="8" t="s">
        <v>1233</v>
      </c>
      <c r="E488" s="26">
        <v>290.58225955532527</v>
      </c>
      <c r="F488" s="27">
        <f>Tabella3[[#This Row],[Comunicazioni
'[N']]]/571621</f>
        <v>5.0834776811090792E-4</v>
      </c>
      <c r="G488" s="20"/>
      <c r="H488" s="27">
        <f>Tabella3[[#This Row],[PESO Comunicazioni 
'[%']]]*Tabella3[[#This Row],[Copertura 
'[No = 0 ; SI = 1']]]</f>
        <v>0</v>
      </c>
    </row>
    <row r="489" spans="1:8" x14ac:dyDescent="0.3">
      <c r="A489" s="8" t="s">
        <v>1256</v>
      </c>
      <c r="B489" s="25" t="s">
        <v>5</v>
      </c>
      <c r="C489" s="8" t="s">
        <v>1191</v>
      </c>
      <c r="D489" s="8" t="s">
        <v>1233</v>
      </c>
      <c r="E489" s="26">
        <v>74.004538079691926</v>
      </c>
      <c r="F489" s="27">
        <f>Tabella3[[#This Row],[Comunicazioni
'[N']]]/571621</f>
        <v>1.2946434452144328E-4</v>
      </c>
      <c r="G489" s="20"/>
      <c r="H489" s="27">
        <f>Tabella3[[#This Row],[PESO Comunicazioni 
'[%']]]*Tabella3[[#This Row],[Copertura 
'[No = 0 ; SI = 1']]]</f>
        <v>0</v>
      </c>
    </row>
    <row r="490" spans="1:8" x14ac:dyDescent="0.3">
      <c r="A490" s="8" t="s">
        <v>1255</v>
      </c>
      <c r="B490" s="25" t="s">
        <v>5</v>
      </c>
      <c r="C490" s="8" t="s">
        <v>1191</v>
      </c>
      <c r="D490" s="8" t="s">
        <v>1233</v>
      </c>
      <c r="E490" s="26">
        <v>92.381618032884063</v>
      </c>
      <c r="F490" s="27">
        <f>Tabella3[[#This Row],[Comunicazioni
'[N']]]/571621</f>
        <v>1.616134082423215E-4</v>
      </c>
      <c r="G490" s="20"/>
      <c r="H490" s="27">
        <f>Tabella3[[#This Row],[PESO Comunicazioni 
'[%']]]*Tabella3[[#This Row],[Copertura 
'[No = 0 ; SI = 1']]]</f>
        <v>0</v>
      </c>
    </row>
    <row r="491" spans="1:8" x14ac:dyDescent="0.3">
      <c r="A491" s="8" t="s">
        <v>1254</v>
      </c>
      <c r="B491" s="25" t="s">
        <v>5</v>
      </c>
      <c r="C491" s="8" t="s">
        <v>1191</v>
      </c>
      <c r="D491" s="8" t="s">
        <v>1233</v>
      </c>
      <c r="E491" s="26">
        <v>171.38615611257597</v>
      </c>
      <c r="F491" s="27">
        <f>Tabella3[[#This Row],[Comunicazioni
'[N']]]/571621</f>
        <v>2.9982480719318563E-4</v>
      </c>
      <c r="G491" s="20"/>
      <c r="H491" s="27">
        <f>Tabella3[[#This Row],[PESO Comunicazioni 
'[%']]]*Tabella3[[#This Row],[Copertura 
'[No = 0 ; SI = 1']]]</f>
        <v>0</v>
      </c>
    </row>
    <row r="492" spans="1:8" x14ac:dyDescent="0.3">
      <c r="A492" s="8" t="s">
        <v>1253</v>
      </c>
      <c r="B492" s="25" t="s">
        <v>5</v>
      </c>
      <c r="C492" s="8" t="s">
        <v>1191</v>
      </c>
      <c r="D492" s="8" t="s">
        <v>1233</v>
      </c>
      <c r="E492" s="26">
        <v>71.630483512961078</v>
      </c>
      <c r="F492" s="27">
        <f>Tabella3[[#This Row],[Comunicazioni
'[N']]]/571621</f>
        <v>1.2531114761872128E-4</v>
      </c>
      <c r="G492" s="20"/>
      <c r="H492" s="27">
        <f>Tabella3[[#This Row],[PESO Comunicazioni 
'[%']]]*Tabella3[[#This Row],[Copertura 
'[No = 0 ; SI = 1']]]</f>
        <v>0</v>
      </c>
    </row>
    <row r="493" spans="1:8" x14ac:dyDescent="0.3">
      <c r="A493" s="8" t="s">
        <v>1252</v>
      </c>
      <c r="B493" s="25" t="s">
        <v>5</v>
      </c>
      <c r="C493" s="8" t="s">
        <v>1191</v>
      </c>
      <c r="D493" s="8" t="s">
        <v>1233</v>
      </c>
      <c r="E493" s="26">
        <v>332.33641946170957</v>
      </c>
      <c r="F493" s="27">
        <f>Tabella3[[#This Row],[Comunicazioni
'[N']]]/571621</f>
        <v>5.8139294998208531E-4</v>
      </c>
      <c r="G493" s="20"/>
      <c r="H493" s="27">
        <f>Tabella3[[#This Row],[PESO Comunicazioni 
'[%']]]*Tabella3[[#This Row],[Copertura 
'[No = 0 ; SI = 1']]]</f>
        <v>0</v>
      </c>
    </row>
    <row r="494" spans="1:8" x14ac:dyDescent="0.3">
      <c r="A494" s="8" t="s">
        <v>1251</v>
      </c>
      <c r="B494" s="25" t="s">
        <v>5</v>
      </c>
      <c r="C494" s="8" t="s">
        <v>1191</v>
      </c>
      <c r="D494" s="8" t="s">
        <v>1233</v>
      </c>
      <c r="E494" s="26">
        <v>29.939674496519046</v>
      </c>
      <c r="F494" s="27">
        <f>Tabella3[[#This Row],[Comunicazioni
'[N']]]/571621</f>
        <v>5.237679248403933E-5</v>
      </c>
      <c r="G494" s="20"/>
      <c r="H494" s="27">
        <f>Tabella3[[#This Row],[PESO Comunicazioni 
'[%']]]*Tabella3[[#This Row],[Copertura 
'[No = 0 ; SI = 1']]]</f>
        <v>0</v>
      </c>
    </row>
    <row r="495" spans="1:8" x14ac:dyDescent="0.3">
      <c r="A495" s="8" t="s">
        <v>1250</v>
      </c>
      <c r="B495" s="25" t="s">
        <v>5</v>
      </c>
      <c r="C495" s="8" t="s">
        <v>1191</v>
      </c>
      <c r="D495" s="8" t="s">
        <v>1233</v>
      </c>
      <c r="E495" s="26">
        <v>32.377079953192137</v>
      </c>
      <c r="F495" s="27">
        <f>Tabella3[[#This Row],[Comunicazioni
'[N']]]/571621</f>
        <v>5.664081612325673E-5</v>
      </c>
      <c r="G495" s="20"/>
      <c r="H495" s="27">
        <f>Tabella3[[#This Row],[PESO Comunicazioni 
'[%']]]*Tabella3[[#This Row],[Copertura 
'[No = 0 ; SI = 1']]]</f>
        <v>0</v>
      </c>
    </row>
    <row r="496" spans="1:8" x14ac:dyDescent="0.3">
      <c r="A496" s="8" t="s">
        <v>1249</v>
      </c>
      <c r="B496" s="25" t="s">
        <v>5</v>
      </c>
      <c r="C496" s="8" t="s">
        <v>1191</v>
      </c>
      <c r="D496" s="8" t="s">
        <v>1233</v>
      </c>
      <c r="E496" s="26">
        <v>115.57015800948014</v>
      </c>
      <c r="F496" s="27">
        <f>Tabella3[[#This Row],[Comunicazioni
'[N']]]/571621</f>
        <v>2.0217969250513915E-4</v>
      </c>
      <c r="G496" s="20"/>
      <c r="H496" s="27">
        <f>Tabella3[[#This Row],[PESO Comunicazioni 
'[%']]]*Tabella3[[#This Row],[Copertura 
'[No = 0 ; SI = 1']]]</f>
        <v>0</v>
      </c>
    </row>
    <row r="497" spans="1:8" x14ac:dyDescent="0.3">
      <c r="A497" s="8" t="s">
        <v>1248</v>
      </c>
      <c r="B497" s="25" t="s">
        <v>5</v>
      </c>
      <c r="C497" s="8" t="s">
        <v>1191</v>
      </c>
      <c r="D497" s="8" t="s">
        <v>1233</v>
      </c>
      <c r="E497" s="26">
        <v>44.565619929788198</v>
      </c>
      <c r="F497" s="27">
        <f>Tabella3[[#This Row],[Comunicazioni
'[N']]]/571621</f>
        <v>7.7963580641348369E-5</v>
      </c>
      <c r="G497" s="20"/>
      <c r="H497" s="27">
        <f>Tabella3[[#This Row],[PESO Comunicazioni 
'[%']]]*Tabella3[[#This Row],[Copertura 
'[No = 0 ; SI = 1']]]</f>
        <v>0</v>
      </c>
    </row>
    <row r="498" spans="1:8" x14ac:dyDescent="0.3">
      <c r="A498" s="8" t="s">
        <v>1247</v>
      </c>
      <c r="B498" s="25" t="s">
        <v>5</v>
      </c>
      <c r="C498" s="8" t="s">
        <v>1191</v>
      </c>
      <c r="D498" s="8" t="s">
        <v>1233</v>
      </c>
      <c r="E498" s="26">
        <v>44.877836299807456</v>
      </c>
      <c r="F498" s="27">
        <f>Tabella3[[#This Row],[Comunicazioni
'[N']]]/571621</f>
        <v>7.8509775357811298E-5</v>
      </c>
      <c r="G498" s="20"/>
      <c r="H498" s="27">
        <f>Tabella3[[#This Row],[PESO Comunicazioni 
'[%']]]*Tabella3[[#This Row],[Copertura 
'[No = 0 ; SI = 1']]]</f>
        <v>0</v>
      </c>
    </row>
    <row r="499" spans="1:8" x14ac:dyDescent="0.3">
      <c r="A499" s="8" t="s">
        <v>1246</v>
      </c>
      <c r="B499" s="25" t="s">
        <v>5</v>
      </c>
      <c r="C499" s="8" t="s">
        <v>1191</v>
      </c>
      <c r="D499" s="8" t="s">
        <v>1233</v>
      </c>
      <c r="E499" s="26">
        <v>44.003025386461289</v>
      </c>
      <c r="F499" s="27">
        <f>Tabella3[[#This Row],[Comunicazioni
'[N']]]/571621</f>
        <v>7.6979371622913238E-5</v>
      </c>
      <c r="G499" s="20"/>
      <c r="H499" s="27">
        <f>Tabella3[[#This Row],[PESO Comunicazioni 
'[%']]]*Tabella3[[#This Row],[Copertura 
'[No = 0 ; SI = 1']]]</f>
        <v>0</v>
      </c>
    </row>
    <row r="500" spans="1:8" x14ac:dyDescent="0.3">
      <c r="A500" s="8" t="s">
        <v>1245</v>
      </c>
      <c r="B500" s="25" t="s">
        <v>5</v>
      </c>
      <c r="C500" s="8" t="s">
        <v>1191</v>
      </c>
      <c r="D500" s="8" t="s">
        <v>1233</v>
      </c>
      <c r="E500" s="26">
        <v>61.567132623018843</v>
      </c>
      <c r="F500" s="27">
        <f>Tabella3[[#This Row],[Comunicazioni
'[N']]]/571621</f>
        <v>1.0770621202338409E-4</v>
      </c>
      <c r="G500" s="20"/>
      <c r="H500" s="27">
        <f>Tabella3[[#This Row],[PESO Comunicazioni 
'[%']]]*Tabella3[[#This Row],[Copertura 
'[No = 0 ; SI = 1']]]</f>
        <v>0</v>
      </c>
    </row>
    <row r="501" spans="1:8" x14ac:dyDescent="0.3">
      <c r="A501" s="8" t="s">
        <v>1244</v>
      </c>
      <c r="B501" s="25" t="s">
        <v>5</v>
      </c>
      <c r="C501" s="8" t="s">
        <v>1191</v>
      </c>
      <c r="D501" s="8" t="s">
        <v>1233</v>
      </c>
      <c r="E501" s="26">
        <v>33.752647213153622</v>
      </c>
      <c r="F501" s="27">
        <f>Tabella3[[#This Row],[Comunicazioni
'[N']]]/571621</f>
        <v>5.9047248462099228E-5</v>
      </c>
      <c r="G501" s="20"/>
      <c r="H501" s="27">
        <f>Tabella3[[#This Row],[PESO Comunicazioni 
'[%']]]*Tabella3[[#This Row],[Copertura 
'[No = 0 ; SI = 1']]]</f>
        <v>0</v>
      </c>
    </row>
    <row r="502" spans="1:8" x14ac:dyDescent="0.3">
      <c r="A502" s="8" t="s">
        <v>1243</v>
      </c>
      <c r="B502" s="25" t="s">
        <v>5</v>
      </c>
      <c r="C502" s="8" t="s">
        <v>1191</v>
      </c>
      <c r="D502" s="8" t="s">
        <v>1233</v>
      </c>
      <c r="E502" s="26">
        <v>293.39674496519046</v>
      </c>
      <c r="F502" s="27">
        <f>Tabella3[[#This Row],[Comunicazioni
'[N']]]/571621</f>
        <v>5.1327145952508827E-4</v>
      </c>
      <c r="G502" s="20"/>
      <c r="H502" s="27">
        <f>Tabella3[[#This Row],[PESO Comunicazioni 
'[%']]]*Tabella3[[#This Row],[Copertura 
'[No = 0 ; SI = 1']]]</f>
        <v>0</v>
      </c>
    </row>
    <row r="503" spans="1:8" x14ac:dyDescent="0.3">
      <c r="A503" s="8" t="s">
        <v>1242</v>
      </c>
      <c r="B503" s="25" t="s">
        <v>5</v>
      </c>
      <c r="C503" s="8" t="s">
        <v>1191</v>
      </c>
      <c r="D503" s="8" t="s">
        <v>1233</v>
      </c>
      <c r="E503" s="26">
        <v>283.70744864197911</v>
      </c>
      <c r="F503" s="27">
        <f>Tabella3[[#This Row],[Comunicazioni
'[N']]]/571621</f>
        <v>4.9632089906070475E-4</v>
      </c>
      <c r="G503" s="20"/>
      <c r="H503" s="27">
        <f>Tabella3[[#This Row],[PESO Comunicazioni 
'[%']]]*Tabella3[[#This Row],[Copertura 
'[No = 0 ; SI = 1']]]</f>
        <v>0</v>
      </c>
    </row>
    <row r="504" spans="1:8" x14ac:dyDescent="0.3">
      <c r="A504" s="8" t="s">
        <v>1241</v>
      </c>
      <c r="B504" s="25" t="s">
        <v>5</v>
      </c>
      <c r="C504" s="8" t="s">
        <v>1191</v>
      </c>
      <c r="D504" s="8" t="s">
        <v>1233</v>
      </c>
      <c r="E504" s="26">
        <v>963.69552932187867</v>
      </c>
      <c r="F504" s="27">
        <f>Tabella3[[#This Row],[Comunicazioni
'[N']]]/571621</f>
        <v>1.68589944967361E-3</v>
      </c>
      <c r="G504" s="20"/>
      <c r="H504" s="27">
        <f>Tabella3[[#This Row],[PESO Comunicazioni 
'[%']]]*Tabella3[[#This Row],[Copertura 
'[No = 0 ; SI = 1']]]</f>
        <v>0</v>
      </c>
    </row>
    <row r="505" spans="1:8" x14ac:dyDescent="0.3">
      <c r="A505" s="8" t="s">
        <v>1240</v>
      </c>
      <c r="B505" s="25" t="s">
        <v>5</v>
      </c>
      <c r="C505" s="8" t="s">
        <v>1191</v>
      </c>
      <c r="D505" s="8" t="s">
        <v>1233</v>
      </c>
      <c r="E505" s="26">
        <v>207.45101969574887</v>
      </c>
      <c r="F505" s="27">
        <f>Tabella3[[#This Row],[Comunicazioni
'[N']]]/571621</f>
        <v>3.6291707214351619E-4</v>
      </c>
      <c r="G505" s="20"/>
      <c r="H505" s="27">
        <f>Tabella3[[#This Row],[PESO Comunicazioni 
'[%']]]*Tabella3[[#This Row],[Copertura 
'[No = 0 ; SI = 1']]]</f>
        <v>0</v>
      </c>
    </row>
    <row r="506" spans="1:8" x14ac:dyDescent="0.3">
      <c r="A506" s="8" t="s">
        <v>1239</v>
      </c>
      <c r="B506" s="25" t="s">
        <v>5</v>
      </c>
      <c r="C506" s="8" t="s">
        <v>1191</v>
      </c>
      <c r="D506" s="8" t="s">
        <v>1233</v>
      </c>
      <c r="E506" s="26">
        <v>146.32280522263375</v>
      </c>
      <c r="F506" s="27">
        <f>Tabella3[[#This Row],[Comunicazioni
'[N']]]/571621</f>
        <v>2.5597870830958581E-4</v>
      </c>
      <c r="G506" s="20"/>
      <c r="H506" s="27">
        <f>Tabella3[[#This Row],[PESO Comunicazioni 
'[%']]]*Tabella3[[#This Row],[Copertura 
'[No = 0 ; SI = 1']]]</f>
        <v>0</v>
      </c>
    </row>
    <row r="507" spans="1:8" x14ac:dyDescent="0.3">
      <c r="A507" s="8" t="s">
        <v>1238</v>
      </c>
      <c r="B507" s="25" t="s">
        <v>5</v>
      </c>
      <c r="C507" s="8" t="s">
        <v>1191</v>
      </c>
      <c r="D507" s="8" t="s">
        <v>1233</v>
      </c>
      <c r="E507" s="26">
        <v>218.5143705856911</v>
      </c>
      <c r="F507" s="27">
        <f>Tabella3[[#This Row],[Comunicazioni
'[N']]]/571621</f>
        <v>3.8227141862473752E-4</v>
      </c>
      <c r="G507" s="20"/>
      <c r="H507" s="27">
        <f>Tabella3[[#This Row],[PESO Comunicazioni 
'[%']]]*Tabella3[[#This Row],[Copertura 
'[No = 0 ; SI = 1']]]</f>
        <v>0</v>
      </c>
    </row>
    <row r="508" spans="1:8" x14ac:dyDescent="0.3">
      <c r="A508" s="8" t="s">
        <v>1237</v>
      </c>
      <c r="B508" s="25" t="s">
        <v>5</v>
      </c>
      <c r="C508" s="8" t="s">
        <v>1191</v>
      </c>
      <c r="D508" s="8" t="s">
        <v>1233</v>
      </c>
      <c r="E508" s="26">
        <v>39.565619929788198</v>
      </c>
      <c r="F508" s="27">
        <f>Tabella3[[#This Row],[Comunicazioni
'[N']]]/571621</f>
        <v>6.9216526211927476E-5</v>
      </c>
      <c r="G508" s="20"/>
      <c r="H508" s="27">
        <f>Tabella3[[#This Row],[PESO Comunicazioni 
'[%']]]*Tabella3[[#This Row],[Copertura 
'[No = 0 ; SI = 1']]]</f>
        <v>0</v>
      </c>
    </row>
    <row r="509" spans="1:8" x14ac:dyDescent="0.3">
      <c r="A509" s="8" t="s">
        <v>1236</v>
      </c>
      <c r="B509" s="25" t="s">
        <v>5</v>
      </c>
      <c r="C509" s="8" t="s">
        <v>1191</v>
      </c>
      <c r="D509" s="8" t="s">
        <v>1233</v>
      </c>
      <c r="E509" s="26">
        <v>115.69534709613396</v>
      </c>
      <c r="F509" s="27">
        <f>Tabella3[[#This Row],[Comunicazioni
'[N']]]/571621</f>
        <v>2.0239869965612523E-4</v>
      </c>
      <c r="G509" s="20"/>
      <c r="H509" s="27">
        <f>Tabella3[[#This Row],[PESO Comunicazioni 
'[%']]]*Tabella3[[#This Row],[Copertura 
'[No = 0 ; SI = 1']]]</f>
        <v>0</v>
      </c>
    </row>
    <row r="510" spans="1:8" x14ac:dyDescent="0.3">
      <c r="A510" s="8" t="s">
        <v>1235</v>
      </c>
      <c r="B510" s="25" t="s">
        <v>5</v>
      </c>
      <c r="C510" s="8" t="s">
        <v>1191</v>
      </c>
      <c r="D510" s="8" t="s">
        <v>1233</v>
      </c>
      <c r="E510" s="26">
        <v>121.31977983617247</v>
      </c>
      <c r="F510" s="27">
        <f>Tabella3[[#This Row],[Comunicazioni
'[N']]]/571621</f>
        <v>2.1223814351847199E-4</v>
      </c>
      <c r="G510" s="20"/>
      <c r="H510" s="27">
        <f>Tabella3[[#This Row],[PESO Comunicazioni 
'[%']]]*Tabella3[[#This Row],[Copertura 
'[No = 0 ; SI = 1']]]</f>
        <v>0</v>
      </c>
    </row>
    <row r="511" spans="1:8" x14ac:dyDescent="0.3">
      <c r="A511" s="8" t="s">
        <v>1234</v>
      </c>
      <c r="B511" s="25" t="s">
        <v>5</v>
      </c>
      <c r="C511" s="8" t="s">
        <v>1191</v>
      </c>
      <c r="D511" s="8" t="s">
        <v>1233</v>
      </c>
      <c r="E511" s="26">
        <v>35.318267142941821</v>
      </c>
      <c r="F511" s="27">
        <f>Tabella3[[#This Row],[Comunicazioni
'[N']]]/571621</f>
        <v>6.1786161010427926E-5</v>
      </c>
      <c r="G511" s="20"/>
      <c r="H511" s="27">
        <f>Tabella3[[#This Row],[PESO Comunicazioni 
'[%']]]*Tabella3[[#This Row],[Copertura 
'[No = 0 ; SI = 1']]]</f>
        <v>0</v>
      </c>
    </row>
    <row r="512" spans="1:8" x14ac:dyDescent="0.3">
      <c r="A512" s="8" t="s">
        <v>1232</v>
      </c>
      <c r="B512" s="25" t="s">
        <v>5</v>
      </c>
      <c r="C512" s="8" t="s">
        <v>1191</v>
      </c>
      <c r="D512" s="8" t="s">
        <v>1233</v>
      </c>
      <c r="E512" s="26">
        <v>654.41943536365011</v>
      </c>
      <c r="F512" s="27">
        <f>Tabella3[[#This Row],[Comunicazioni
'[N']]]/571621</f>
        <v>1.1448484841593471E-3</v>
      </c>
      <c r="G512" s="20"/>
      <c r="H512" s="27">
        <f>Tabella3[[#This Row],[PESO Comunicazioni 
'[%']]]*Tabella3[[#This Row],[Copertura 
'[No = 0 ; SI = 1']]]</f>
        <v>0</v>
      </c>
    </row>
    <row r="513" spans="1:8" x14ac:dyDescent="0.3">
      <c r="A513" s="8" t="s">
        <v>1231</v>
      </c>
      <c r="B513" s="25" t="s">
        <v>5</v>
      </c>
      <c r="C513" s="8" t="s">
        <v>1191</v>
      </c>
      <c r="D513" s="8" t="s">
        <v>1192</v>
      </c>
      <c r="E513" s="26">
        <v>186.01512693230643</v>
      </c>
      <c r="F513" s="27">
        <f>Tabella3[[#This Row],[Comunicazioni
'[N']]]/571621</f>
        <v>3.2541688799450408E-4</v>
      </c>
      <c r="G513" s="20"/>
      <c r="H513" s="27">
        <f>Tabella3[[#This Row],[PESO Comunicazioni 
'[%']]]*Tabella3[[#This Row],[Copertura 
'[No = 0 ; SI = 1']]]</f>
        <v>0</v>
      </c>
    </row>
    <row r="514" spans="1:8" x14ac:dyDescent="0.3">
      <c r="A514" s="8" t="s">
        <v>1230</v>
      </c>
      <c r="B514" s="25" t="s">
        <v>5</v>
      </c>
      <c r="C514" s="8" t="s">
        <v>1191</v>
      </c>
      <c r="D514" s="8" t="s">
        <v>1192</v>
      </c>
      <c r="E514" s="26">
        <v>107.32129252940311</v>
      </c>
      <c r="F514" s="27">
        <f>Tabella3[[#This Row],[Comunicazioni
'[N']]]/571621</f>
        <v>1.8774903743809816E-4</v>
      </c>
      <c r="G514" s="20"/>
      <c r="H514" s="27">
        <f>Tabella3[[#This Row],[PESO Comunicazioni 
'[%']]]*Tabella3[[#This Row],[Copertura 
'[No = 0 ; SI = 1']]]</f>
        <v>0</v>
      </c>
    </row>
    <row r="515" spans="1:8" x14ac:dyDescent="0.3">
      <c r="A515" s="8" t="s">
        <v>1229</v>
      </c>
      <c r="B515" s="25" t="s">
        <v>5</v>
      </c>
      <c r="C515" s="8" t="s">
        <v>1191</v>
      </c>
      <c r="D515" s="8" t="s">
        <v>1192</v>
      </c>
      <c r="E515" s="26">
        <v>367.03025386461286</v>
      </c>
      <c r="F515" s="27">
        <f>Tabella3[[#This Row],[Comunicazioni
'[N']]]/571621</f>
        <v>6.420867215595873E-4</v>
      </c>
      <c r="G515" s="20"/>
      <c r="H515" s="27">
        <f>Tabella3[[#This Row],[PESO Comunicazioni 
'[%']]]*Tabella3[[#This Row],[Copertura 
'[No = 0 ; SI = 1']]]</f>
        <v>0</v>
      </c>
    </row>
    <row r="516" spans="1:8" x14ac:dyDescent="0.3">
      <c r="A516" s="8" t="s">
        <v>1228</v>
      </c>
      <c r="B516" s="25" t="s">
        <v>5</v>
      </c>
      <c r="C516" s="8" t="s">
        <v>1191</v>
      </c>
      <c r="D516" s="8" t="s">
        <v>1192</v>
      </c>
      <c r="E516" s="26">
        <v>459.53554829092013</v>
      </c>
      <c r="F516" s="27">
        <f>Tabella3[[#This Row],[Comunicazioni
'[N']]]/571621</f>
        <v>8.039164906308903E-4</v>
      </c>
      <c r="G516" s="20"/>
      <c r="H516" s="27">
        <f>Tabella3[[#This Row],[PESO Comunicazioni 
'[%']]]*Tabella3[[#This Row],[Copertura 
'[No = 0 ; SI = 1']]]</f>
        <v>0</v>
      </c>
    </row>
    <row r="517" spans="1:8" x14ac:dyDescent="0.3">
      <c r="A517" s="8" t="s">
        <v>1227</v>
      </c>
      <c r="B517" s="25" t="s">
        <v>5</v>
      </c>
      <c r="C517" s="8" t="s">
        <v>1191</v>
      </c>
      <c r="D517" s="8" t="s">
        <v>1192</v>
      </c>
      <c r="E517" s="26">
        <v>270.45707046867142</v>
      </c>
      <c r="F517" s="27">
        <f>Tabella3[[#This Row],[Comunicazioni
'[N']]]/571621</f>
        <v>4.7314054324223818E-4</v>
      </c>
      <c r="G517" s="20"/>
      <c r="H517" s="27">
        <f>Tabella3[[#This Row],[PESO Comunicazioni 
'[%']]]*Tabella3[[#This Row],[Copertura 
'[No = 0 ; SI = 1']]]</f>
        <v>0</v>
      </c>
    </row>
    <row r="518" spans="1:8" x14ac:dyDescent="0.3">
      <c r="A518" s="8" t="s">
        <v>1226</v>
      </c>
      <c r="B518" s="25" t="s">
        <v>5</v>
      </c>
      <c r="C518" s="8" t="s">
        <v>1191</v>
      </c>
      <c r="D518" s="8" t="s">
        <v>1192</v>
      </c>
      <c r="E518" s="26">
        <v>133.88539976596067</v>
      </c>
      <c r="F518" s="27">
        <f>Tabella3[[#This Row],[Comunicazioni
'[N']]]/571621</f>
        <v>2.3422057581152665E-4</v>
      </c>
      <c r="G518" s="20"/>
      <c r="H518" s="27">
        <f>Tabella3[[#This Row],[PESO Comunicazioni 
'[%']]]*Tabella3[[#This Row],[Copertura 
'[No = 0 ; SI = 1']]]</f>
        <v>0</v>
      </c>
    </row>
    <row r="519" spans="1:8" x14ac:dyDescent="0.3">
      <c r="A519" s="8" t="s">
        <v>1225</v>
      </c>
      <c r="B519" s="25" t="s">
        <v>5</v>
      </c>
      <c r="C519" s="8" t="s">
        <v>1191</v>
      </c>
      <c r="D519" s="8" t="s">
        <v>1192</v>
      </c>
      <c r="E519" s="26">
        <v>183.45101969574887</v>
      </c>
      <c r="F519" s="27">
        <f>Tabella3[[#This Row],[Comunicazioni
'[N']]]/571621</f>
        <v>3.2093121088229589E-4</v>
      </c>
      <c r="G519" s="20"/>
      <c r="H519" s="27">
        <f>Tabella3[[#This Row],[PESO Comunicazioni 
'[%']]]*Tabella3[[#This Row],[Copertura 
'[No = 0 ; SI = 1']]]</f>
        <v>0</v>
      </c>
    </row>
    <row r="520" spans="1:8" x14ac:dyDescent="0.3">
      <c r="A520" s="8" t="s">
        <v>1224</v>
      </c>
      <c r="B520" s="25" t="s">
        <v>5</v>
      </c>
      <c r="C520" s="8" t="s">
        <v>1191</v>
      </c>
      <c r="D520" s="8" t="s">
        <v>1192</v>
      </c>
      <c r="E520" s="26">
        <v>932.75282943889829</v>
      </c>
      <c r="F520" s="27">
        <f>Tabella3[[#This Row],[Comunicazioni
'[N']]]/571621</f>
        <v>1.6317679536596772E-3</v>
      </c>
      <c r="G520" s="20"/>
      <c r="H520" s="27">
        <f>Tabella3[[#This Row],[PESO Comunicazioni 
'[%']]]*Tabella3[[#This Row],[Copertura 
'[No = 0 ; SI = 1']]]</f>
        <v>0</v>
      </c>
    </row>
    <row r="521" spans="1:8" x14ac:dyDescent="0.3">
      <c r="A521" s="8" t="s">
        <v>1223</v>
      </c>
      <c r="B521" s="25" t="s">
        <v>5</v>
      </c>
      <c r="C521" s="8" t="s">
        <v>1191</v>
      </c>
      <c r="D521" s="8" t="s">
        <v>1192</v>
      </c>
      <c r="E521" s="26">
        <v>54.879348993038093</v>
      </c>
      <c r="F521" s="27">
        <f>Tabella3[[#This Row],[Comunicazioni
'[N']]]/571621</f>
        <v>9.6006530538657767E-5</v>
      </c>
      <c r="G521" s="20"/>
      <c r="H521" s="27">
        <f>Tabella3[[#This Row],[PESO Comunicazioni 
'[%']]]*Tabella3[[#This Row],[Copertura 
'[No = 0 ; SI = 1']]]</f>
        <v>0</v>
      </c>
    </row>
    <row r="522" spans="1:8" x14ac:dyDescent="0.3">
      <c r="A522" s="8" t="s">
        <v>1222</v>
      </c>
      <c r="B522" s="25" t="s">
        <v>5</v>
      </c>
      <c r="C522" s="8" t="s">
        <v>1191</v>
      </c>
      <c r="D522" s="8" t="s">
        <v>1192</v>
      </c>
      <c r="E522" s="26">
        <v>692.36213524663049</v>
      </c>
      <c r="F522" s="27">
        <f>Tabella3[[#This Row],[Comunicazioni
'[N']]]/571621</f>
        <v>1.2112258563744692E-3</v>
      </c>
      <c r="G522" s="20"/>
      <c r="H522" s="27">
        <f>Tabella3[[#This Row],[PESO Comunicazioni 
'[%']]]*Tabella3[[#This Row],[Copertura 
'[No = 0 ; SI = 1']]]</f>
        <v>0</v>
      </c>
    </row>
    <row r="523" spans="1:8" x14ac:dyDescent="0.3">
      <c r="A523" s="8" t="s">
        <v>1221</v>
      </c>
      <c r="B523" s="25" t="s">
        <v>5</v>
      </c>
      <c r="C523" s="8" t="s">
        <v>1191</v>
      </c>
      <c r="D523" s="8" t="s">
        <v>1192</v>
      </c>
      <c r="E523" s="26">
        <v>2171.7289907986979</v>
      </c>
      <c r="F523" s="27">
        <f>Tabella3[[#This Row],[Comunicazioni
'[N']]]/571621</f>
        <v>3.799246337693503E-3</v>
      </c>
      <c r="G523" s="20"/>
      <c r="H523" s="27">
        <f>Tabella3[[#This Row],[PESO Comunicazioni 
'[%']]]*Tabella3[[#This Row],[Copertura 
'[No = 0 ; SI = 1']]]</f>
        <v>0</v>
      </c>
    </row>
    <row r="524" spans="1:8" x14ac:dyDescent="0.3">
      <c r="A524" s="8" t="s">
        <v>1220</v>
      </c>
      <c r="B524" s="25" t="s">
        <v>5</v>
      </c>
      <c r="C524" s="8" t="s">
        <v>1191</v>
      </c>
      <c r="D524" s="8" t="s">
        <v>1192</v>
      </c>
      <c r="E524" s="26">
        <v>339.8371758083249</v>
      </c>
      <c r="F524" s="27">
        <f>Tabella3[[#This Row],[Comunicazioni
'[N']]]/571621</f>
        <v>5.9451485478721896E-4</v>
      </c>
      <c r="G524" s="20"/>
      <c r="H524" s="27">
        <f>Tabella3[[#This Row],[PESO Comunicazioni 
'[%']]]*Tabella3[[#This Row],[Copertura 
'[No = 0 ; SI = 1']]]</f>
        <v>0</v>
      </c>
    </row>
    <row r="525" spans="1:8" x14ac:dyDescent="0.3">
      <c r="A525" s="8" t="s">
        <v>1219</v>
      </c>
      <c r="B525" s="25" t="s">
        <v>5</v>
      </c>
      <c r="C525" s="8" t="s">
        <v>1191</v>
      </c>
      <c r="D525" s="8" t="s">
        <v>1192</v>
      </c>
      <c r="E525" s="26">
        <v>98.820536182787791</v>
      </c>
      <c r="F525" s="27">
        <f>Tabella3[[#This Row],[Comunicazioni
'[N']]]/571621</f>
        <v>1.7287772174708031E-4</v>
      </c>
      <c r="G525" s="20"/>
      <c r="H525" s="27">
        <f>Tabella3[[#This Row],[PESO Comunicazioni 
'[%']]]*Tabella3[[#This Row],[Copertura 
'[No = 0 ; SI = 1']]]</f>
        <v>0</v>
      </c>
    </row>
    <row r="526" spans="1:8" x14ac:dyDescent="0.3">
      <c r="A526" s="8" t="s">
        <v>1218</v>
      </c>
      <c r="B526" s="25" t="s">
        <v>5</v>
      </c>
      <c r="C526" s="8" t="s">
        <v>1191</v>
      </c>
      <c r="D526" s="8" t="s">
        <v>1192</v>
      </c>
      <c r="E526" s="26">
        <v>330.52798482476692</v>
      </c>
      <c r="F526" s="27">
        <f>Tabella3[[#This Row],[Comunicazioni
'[N']]]/571621</f>
        <v>5.7822925474180782E-4</v>
      </c>
      <c r="G526" s="20"/>
      <c r="H526" s="27">
        <f>Tabella3[[#This Row],[PESO Comunicazioni 
'[%']]]*Tabella3[[#This Row],[Copertura 
'[No = 0 ; SI = 1']]]</f>
        <v>0</v>
      </c>
    </row>
    <row r="527" spans="1:8" x14ac:dyDescent="0.3">
      <c r="A527" s="8" t="s">
        <v>1217</v>
      </c>
      <c r="B527" s="25" t="s">
        <v>5</v>
      </c>
      <c r="C527" s="8" t="s">
        <v>1191</v>
      </c>
      <c r="D527" s="8" t="s">
        <v>1192</v>
      </c>
      <c r="E527" s="26">
        <v>484.60041187409297</v>
      </c>
      <c r="F527" s="27">
        <f>Tabella3[[#This Row],[Comunicazioni
'[N']]]/571621</f>
        <v>8.4776523583649475E-4</v>
      </c>
      <c r="G527" s="20"/>
      <c r="H527" s="27">
        <f>Tabella3[[#This Row],[PESO Comunicazioni 
'[%']]]*Tabella3[[#This Row],[Copertura 
'[No = 0 ; SI = 1']]]</f>
        <v>0</v>
      </c>
    </row>
    <row r="528" spans="1:8" x14ac:dyDescent="0.3">
      <c r="A528" s="8" t="s">
        <v>1216</v>
      </c>
      <c r="B528" s="25" t="s">
        <v>5</v>
      </c>
      <c r="C528" s="8" t="s">
        <v>1191</v>
      </c>
      <c r="D528" s="8" t="s">
        <v>1192</v>
      </c>
      <c r="E528" s="26">
        <v>340.65166121819004</v>
      </c>
      <c r="F528" s="27">
        <f>Tabella3[[#This Row],[Comunicazioni
'[N']]]/571621</f>
        <v>5.9593972442963095E-4</v>
      </c>
      <c r="G528" s="20"/>
      <c r="H528" s="27">
        <f>Tabella3[[#This Row],[PESO Comunicazioni 
'[%']]]*Tabella3[[#This Row],[Copertura 
'[No = 0 ; SI = 1']]]</f>
        <v>0</v>
      </c>
    </row>
    <row r="529" spans="1:8" x14ac:dyDescent="0.3">
      <c r="A529" s="8" t="s">
        <v>1215</v>
      </c>
      <c r="B529" s="25" t="s">
        <v>5</v>
      </c>
      <c r="C529" s="8" t="s">
        <v>1191</v>
      </c>
      <c r="D529" s="8" t="s">
        <v>1192</v>
      </c>
      <c r="E529" s="26">
        <v>96.757185292845548</v>
      </c>
      <c r="F529" s="27">
        <f>Tabella3[[#This Row],[Comunicazioni
'[N']]]/571621</f>
        <v>1.6926807323881655E-4</v>
      </c>
      <c r="G529" s="20"/>
      <c r="H529" s="27">
        <f>Tabella3[[#This Row],[PESO Comunicazioni 
'[%']]]*Tabella3[[#This Row],[Copertura 
'[No = 0 ; SI = 1']]]</f>
        <v>0</v>
      </c>
    </row>
    <row r="530" spans="1:8" x14ac:dyDescent="0.3">
      <c r="A530" s="8" t="s">
        <v>1214</v>
      </c>
      <c r="B530" s="25" t="s">
        <v>5</v>
      </c>
      <c r="C530" s="8" t="s">
        <v>1191</v>
      </c>
      <c r="D530" s="8" t="s">
        <v>1192</v>
      </c>
      <c r="E530" s="26">
        <v>185.76323606576813</v>
      </c>
      <c r="F530" s="27">
        <f>Tabella3[[#This Row],[Comunicazioni
'[N']]]/571621</f>
        <v>3.2497622737052718E-4</v>
      </c>
      <c r="G530" s="20"/>
      <c r="H530" s="27">
        <f>Tabella3[[#This Row],[PESO Comunicazioni 
'[%']]]*Tabella3[[#This Row],[Copertura 
'[No = 0 ; SI = 1']]]</f>
        <v>0</v>
      </c>
    </row>
    <row r="531" spans="1:8" x14ac:dyDescent="0.3">
      <c r="A531" s="8" t="s">
        <v>1213</v>
      </c>
      <c r="B531" s="25" t="s">
        <v>5</v>
      </c>
      <c r="C531" s="8" t="s">
        <v>1191</v>
      </c>
      <c r="D531" s="8" t="s">
        <v>1192</v>
      </c>
      <c r="E531" s="26">
        <v>126.38464341934535</v>
      </c>
      <c r="F531" s="27">
        <f>Tabella3[[#This Row],[Comunicazioni
'[N']]]/571621</f>
        <v>2.2109867100639298E-4</v>
      </c>
      <c r="G531" s="20"/>
      <c r="H531" s="27">
        <f>Tabella3[[#This Row],[PESO Comunicazioni 
'[%']]]*Tabella3[[#This Row],[Copertura 
'[No = 0 ; SI = 1']]]</f>
        <v>0</v>
      </c>
    </row>
    <row r="532" spans="1:8" x14ac:dyDescent="0.3">
      <c r="A532" s="8" t="s">
        <v>1212</v>
      </c>
      <c r="B532" s="25" t="s">
        <v>5</v>
      </c>
      <c r="C532" s="8" t="s">
        <v>1191</v>
      </c>
      <c r="D532" s="8" t="s">
        <v>1192</v>
      </c>
      <c r="E532" s="26">
        <v>561.29273358376565</v>
      </c>
      <c r="F532" s="27">
        <f>Tabella3[[#This Row],[Comunicazioni
'[N']]]/571621</f>
        <v>9.8193161829912773E-4</v>
      </c>
      <c r="G532" s="20"/>
      <c r="H532" s="27">
        <f>Tabella3[[#This Row],[PESO Comunicazioni 
'[%']]]*Tabella3[[#This Row],[Copertura 
'[No = 0 ; SI = 1']]]</f>
        <v>0</v>
      </c>
    </row>
    <row r="533" spans="1:8" x14ac:dyDescent="0.3">
      <c r="A533" s="8" t="s">
        <v>1211</v>
      </c>
      <c r="B533" s="25" t="s">
        <v>5</v>
      </c>
      <c r="C533" s="8" t="s">
        <v>1191</v>
      </c>
      <c r="D533" s="8" t="s">
        <v>1192</v>
      </c>
      <c r="E533" s="26">
        <v>286.45707046867142</v>
      </c>
      <c r="F533" s="27">
        <f>Tabella3[[#This Row],[Comunicazioni
'[N']]]/571621</f>
        <v>5.0113111741638503E-4</v>
      </c>
      <c r="G533" s="20"/>
      <c r="H533" s="27">
        <f>Tabella3[[#This Row],[PESO Comunicazioni 
'[%']]]*Tabella3[[#This Row],[Copertura 
'[No = 0 ; SI = 1']]]</f>
        <v>0</v>
      </c>
    </row>
    <row r="534" spans="1:8" x14ac:dyDescent="0.3">
      <c r="A534" s="8" t="s">
        <v>1210</v>
      </c>
      <c r="B534" s="25" t="s">
        <v>5</v>
      </c>
      <c r="C534" s="8" t="s">
        <v>1191</v>
      </c>
      <c r="D534" s="8" t="s">
        <v>1192</v>
      </c>
      <c r="E534" s="26">
        <v>60.19156536305735</v>
      </c>
      <c r="F534" s="27">
        <f>Tabella3[[#This Row],[Comunicazioni
'[N']]]/571621</f>
        <v>1.0529977968454159E-4</v>
      </c>
      <c r="G534" s="20"/>
      <c r="H534" s="27">
        <f>Tabella3[[#This Row],[PESO Comunicazioni 
'[%']]]*Tabella3[[#This Row],[Copertura 
'[No = 0 ; SI = 1']]]</f>
        <v>0</v>
      </c>
    </row>
    <row r="535" spans="1:8" x14ac:dyDescent="0.3">
      <c r="A535" s="8" t="s">
        <v>1209</v>
      </c>
      <c r="B535" s="25" t="s">
        <v>5</v>
      </c>
      <c r="C535" s="8" t="s">
        <v>1191</v>
      </c>
      <c r="D535" s="8" t="s">
        <v>1192</v>
      </c>
      <c r="E535" s="26">
        <v>97.006050772922578</v>
      </c>
      <c r="F535" s="27">
        <f>Tabella3[[#This Row],[Comunicazioni
'[N']]]/571621</f>
        <v>1.6970344121878408E-4</v>
      </c>
      <c r="G535" s="20"/>
      <c r="H535" s="27">
        <f>Tabella3[[#This Row],[PESO Comunicazioni 
'[%']]]*Tabella3[[#This Row],[Copertura 
'[No = 0 ; SI = 1']]]</f>
        <v>0</v>
      </c>
    </row>
    <row r="536" spans="1:8" x14ac:dyDescent="0.3">
      <c r="A536" s="8" t="s">
        <v>1208</v>
      </c>
      <c r="B536" s="25" t="s">
        <v>5</v>
      </c>
      <c r="C536" s="8" t="s">
        <v>1191</v>
      </c>
      <c r="D536" s="8" t="s">
        <v>1192</v>
      </c>
      <c r="E536" s="26">
        <v>75.254916252999593</v>
      </c>
      <c r="F536" s="27">
        <f>Tabella3[[#This Row],[Comunicazioni
'[N']]]/571621</f>
        <v>1.3165176970929968E-4</v>
      </c>
      <c r="G536" s="20"/>
      <c r="H536" s="27">
        <f>Tabella3[[#This Row],[PESO Comunicazioni 
'[%']]]*Tabella3[[#This Row],[Copertura 
'[No = 0 ; SI = 1']]]</f>
        <v>0</v>
      </c>
    </row>
    <row r="537" spans="1:8" x14ac:dyDescent="0.3">
      <c r="A537" s="8" t="s">
        <v>1207</v>
      </c>
      <c r="B537" s="25" t="s">
        <v>5</v>
      </c>
      <c r="C537" s="8" t="s">
        <v>1191</v>
      </c>
      <c r="D537" s="8" t="s">
        <v>1192</v>
      </c>
      <c r="E537" s="26">
        <v>241.70442325551781</v>
      </c>
      <c r="F537" s="27">
        <f>Tabella3[[#This Row],[Comunicazioni
'[N']]]/571621</f>
        <v>4.2284034920955983E-4</v>
      </c>
      <c r="G537" s="20"/>
      <c r="H537" s="27">
        <f>Tabella3[[#This Row],[PESO Comunicazioni 
'[%']]]*Tabella3[[#This Row],[Copertura 
'[No = 0 ; SI = 1']]]</f>
        <v>0</v>
      </c>
    </row>
    <row r="538" spans="1:8" x14ac:dyDescent="0.3">
      <c r="A538" s="8" t="s">
        <v>1206</v>
      </c>
      <c r="B538" s="25" t="s">
        <v>5</v>
      </c>
      <c r="C538" s="8" t="s">
        <v>1191</v>
      </c>
      <c r="D538" s="8" t="s">
        <v>1192</v>
      </c>
      <c r="E538" s="26">
        <v>70.505294426307245</v>
      </c>
      <c r="F538" s="27">
        <f>Tabella3[[#This Row],[Comunicazioni
'[N']]]/571621</f>
        <v>1.2334272958185099E-4</v>
      </c>
      <c r="G538" s="20"/>
      <c r="H538" s="27">
        <f>Tabella3[[#This Row],[PESO Comunicazioni 
'[%']]]*Tabella3[[#This Row],[Copertura 
'[No = 0 ; SI = 1']]]</f>
        <v>0</v>
      </c>
    </row>
    <row r="539" spans="1:8" x14ac:dyDescent="0.3">
      <c r="A539" s="8" t="s">
        <v>1205</v>
      </c>
      <c r="B539" s="25" t="s">
        <v>5</v>
      </c>
      <c r="C539" s="8" t="s">
        <v>1191</v>
      </c>
      <c r="D539" s="8" t="s">
        <v>1192</v>
      </c>
      <c r="E539" s="26">
        <v>63.129727166345759</v>
      </c>
      <c r="F539" s="27">
        <f>Tabella3[[#This Row],[Comunicazioni
'[N']]]/571621</f>
        <v>1.1043983192770342E-4</v>
      </c>
      <c r="G539" s="20"/>
      <c r="H539" s="27">
        <f>Tabella3[[#This Row],[PESO Comunicazioni 
'[%']]]*Tabella3[[#This Row],[Copertura 
'[No = 0 ; SI = 1']]]</f>
        <v>0</v>
      </c>
    </row>
    <row r="540" spans="1:8" x14ac:dyDescent="0.3">
      <c r="A540" s="8" t="s">
        <v>1204</v>
      </c>
      <c r="B540" s="25" t="s">
        <v>5</v>
      </c>
      <c r="C540" s="8" t="s">
        <v>1191</v>
      </c>
      <c r="D540" s="8" t="s">
        <v>1192</v>
      </c>
      <c r="E540" s="26">
        <v>58.754159906384274</v>
      </c>
      <c r="F540" s="27">
        <f>Tabella3[[#This Row],[Comunicazioni
'[N']]]/571621</f>
        <v>1.027851669312084E-4</v>
      </c>
      <c r="G540" s="20"/>
      <c r="H540" s="27">
        <f>Tabella3[[#This Row],[PESO Comunicazioni 
'[%']]]*Tabella3[[#This Row],[Copertura 
'[No = 0 ; SI = 1']]]</f>
        <v>0</v>
      </c>
    </row>
    <row r="541" spans="1:8" x14ac:dyDescent="0.3">
      <c r="A541" s="8" t="s">
        <v>1203</v>
      </c>
      <c r="B541" s="25" t="s">
        <v>5</v>
      </c>
      <c r="C541" s="8" t="s">
        <v>1191</v>
      </c>
      <c r="D541" s="8" t="s">
        <v>1192</v>
      </c>
      <c r="E541" s="26">
        <v>752.12083323270667</v>
      </c>
      <c r="F541" s="27">
        <f>Tabella3[[#This Row],[Comunicazioni
'[N']]]/571621</f>
        <v>1.3157683731575759E-3</v>
      </c>
      <c r="G541" s="20"/>
      <c r="H541" s="27">
        <f>Tabella3[[#This Row],[PESO Comunicazioni 
'[%']]]*Tabella3[[#This Row],[Copertura 
'[No = 0 ; SI = 1']]]</f>
        <v>0</v>
      </c>
    </row>
    <row r="542" spans="1:8" x14ac:dyDescent="0.3">
      <c r="A542" s="8" t="s">
        <v>1202</v>
      </c>
      <c r="B542" s="25" t="s">
        <v>5</v>
      </c>
      <c r="C542" s="8" t="s">
        <v>1191</v>
      </c>
      <c r="D542" s="8" t="s">
        <v>1192</v>
      </c>
      <c r="E542" s="26">
        <v>610.73013904043876</v>
      </c>
      <c r="F542" s="27">
        <f>Tabella3[[#This Row],[Comunicazioni
'[N']]]/571621</f>
        <v>1.0684179535749014E-3</v>
      </c>
      <c r="G542" s="20"/>
      <c r="H542" s="27">
        <f>Tabella3[[#This Row],[PESO Comunicazioni 
'[%']]]*Tabella3[[#This Row],[Copertura 
'[No = 0 ; SI = 1']]]</f>
        <v>0</v>
      </c>
    </row>
    <row r="543" spans="1:8" x14ac:dyDescent="0.3">
      <c r="A543" s="8" t="s">
        <v>1201</v>
      </c>
      <c r="B543" s="25" t="s">
        <v>5</v>
      </c>
      <c r="C543" s="8" t="s">
        <v>1191</v>
      </c>
      <c r="D543" s="8" t="s">
        <v>1192</v>
      </c>
      <c r="E543" s="26">
        <v>270.45858316190208</v>
      </c>
      <c r="F543" s="27">
        <f>Tabella3[[#This Row],[Comunicazioni
'[N']]]/571621</f>
        <v>4.7314318956424286E-4</v>
      </c>
      <c r="G543" s="20"/>
      <c r="H543" s="27">
        <f>Tabella3[[#This Row],[PESO Comunicazioni 
'[%']]]*Tabella3[[#This Row],[Copertura 
'[No = 0 ; SI = 1']]]</f>
        <v>0</v>
      </c>
    </row>
    <row r="544" spans="1:8" x14ac:dyDescent="0.3">
      <c r="A544" s="8" t="s">
        <v>1200</v>
      </c>
      <c r="B544" s="25" t="s">
        <v>5</v>
      </c>
      <c r="C544" s="8" t="s">
        <v>1191</v>
      </c>
      <c r="D544" s="8" t="s">
        <v>1192</v>
      </c>
      <c r="E544" s="26">
        <v>127.19761613597993</v>
      </c>
      <c r="F544" s="27">
        <f>Tabella3[[#This Row],[Comunicazioni
'[N']]]/571621</f>
        <v>2.2252089432680034E-4</v>
      </c>
      <c r="G544" s="20"/>
      <c r="H544" s="27">
        <f>Tabella3[[#This Row],[PESO Comunicazioni 
'[%']]]*Tabella3[[#This Row],[Copertura 
'[No = 0 ; SI = 1']]]</f>
        <v>0</v>
      </c>
    </row>
    <row r="545" spans="1:8" x14ac:dyDescent="0.3">
      <c r="A545" s="8" t="s">
        <v>1199</v>
      </c>
      <c r="B545" s="25" t="s">
        <v>5</v>
      </c>
      <c r="C545" s="8" t="s">
        <v>1191</v>
      </c>
      <c r="D545" s="8" t="s">
        <v>1192</v>
      </c>
      <c r="E545" s="26">
        <v>262.51739597215237</v>
      </c>
      <c r="F545" s="27">
        <f>Tabella3[[#This Row],[Comunicazioni
'[N']]]/571621</f>
        <v>4.5925079024765076E-4</v>
      </c>
      <c r="G545" s="20"/>
      <c r="H545" s="27">
        <f>Tabella3[[#This Row],[PESO Comunicazioni 
'[%']]]*Tabella3[[#This Row],[Copertura 
'[No = 0 ; SI = 1']]]</f>
        <v>0</v>
      </c>
    </row>
    <row r="546" spans="1:8" x14ac:dyDescent="0.3">
      <c r="A546" s="8" t="s">
        <v>1198</v>
      </c>
      <c r="B546" s="25" t="s">
        <v>5</v>
      </c>
      <c r="C546" s="8" t="s">
        <v>1191</v>
      </c>
      <c r="D546" s="8" t="s">
        <v>1192</v>
      </c>
      <c r="E546" s="26">
        <v>395.09057936809381</v>
      </c>
      <c r="F546" s="27">
        <f>Tabella3[[#This Row],[Comunicazioni
'[N']]]/571621</f>
        <v>6.9117576045683035E-4</v>
      </c>
      <c r="G546" s="20"/>
      <c r="H546" s="27">
        <f>Tabella3[[#This Row],[PESO Comunicazioni 
'[%']]]*Tabella3[[#This Row],[Copertura 
'[No = 0 ; SI = 1']]]</f>
        <v>0</v>
      </c>
    </row>
    <row r="547" spans="1:8" x14ac:dyDescent="0.3">
      <c r="A547" s="8" t="s">
        <v>1197</v>
      </c>
      <c r="B547" s="25" t="s">
        <v>5</v>
      </c>
      <c r="C547" s="8" t="s">
        <v>1191</v>
      </c>
      <c r="D547" s="8" t="s">
        <v>1192</v>
      </c>
      <c r="E547" s="26">
        <v>176.19912882921057</v>
      </c>
      <c r="F547" s="27">
        <f>Tabella3[[#This Row],[Comunicazioni
'[N']]]/571621</f>
        <v>3.0824467405712977E-4</v>
      </c>
      <c r="G547" s="20"/>
      <c r="H547" s="27">
        <f>Tabella3[[#This Row],[PESO Comunicazioni 
'[%']]]*Tabella3[[#This Row],[Copertura 
'[No = 0 ; SI = 1']]]</f>
        <v>0</v>
      </c>
    </row>
    <row r="548" spans="1:8" x14ac:dyDescent="0.3">
      <c r="A548" s="8" t="s">
        <v>1196</v>
      </c>
      <c r="B548" s="25" t="s">
        <v>5</v>
      </c>
      <c r="C548" s="8" t="s">
        <v>1191</v>
      </c>
      <c r="D548" s="8" t="s">
        <v>1192</v>
      </c>
      <c r="E548" s="26">
        <v>56.503781733076607</v>
      </c>
      <c r="F548" s="27">
        <f>Tabella3[[#This Row],[Comunicazioni
'[N']]]/571621</f>
        <v>9.8848330857467806E-5</v>
      </c>
      <c r="G548" s="20"/>
      <c r="H548" s="27">
        <f>Tabella3[[#This Row],[PESO Comunicazioni 
'[%']]]*Tabella3[[#This Row],[Copertura 
'[No = 0 ; SI = 1']]]</f>
        <v>0</v>
      </c>
    </row>
    <row r="549" spans="1:8" x14ac:dyDescent="0.3">
      <c r="A549" s="8" t="s">
        <v>1195</v>
      </c>
      <c r="B549" s="25" t="s">
        <v>5</v>
      </c>
      <c r="C549" s="8" t="s">
        <v>1191</v>
      </c>
      <c r="D549" s="8" t="s">
        <v>1192</v>
      </c>
      <c r="E549" s="26">
        <v>173.19912882921057</v>
      </c>
      <c r="F549" s="27">
        <f>Tabella3[[#This Row],[Comunicazioni
'[N']]]/571621</f>
        <v>3.0299644139947723E-4</v>
      </c>
      <c r="G549" s="20"/>
      <c r="H549" s="27">
        <f>Tabella3[[#This Row],[PESO Comunicazioni 
'[%']]]*Tabella3[[#This Row],[Copertura 
'[No = 0 ; SI = 1']]]</f>
        <v>0</v>
      </c>
    </row>
    <row r="550" spans="1:8" x14ac:dyDescent="0.3">
      <c r="A550" s="8" t="s">
        <v>1194</v>
      </c>
      <c r="B550" s="25" t="s">
        <v>5</v>
      </c>
      <c r="C550" s="8" t="s">
        <v>1191</v>
      </c>
      <c r="D550" s="8" t="s">
        <v>1192</v>
      </c>
      <c r="E550" s="26">
        <v>378.33793215494018</v>
      </c>
      <c r="F550" s="27">
        <f>Tabella3[[#This Row],[Comunicazioni
'[N']]]/571621</f>
        <v>6.6186849705476207E-4</v>
      </c>
      <c r="G550" s="20"/>
      <c r="H550" s="27">
        <f>Tabella3[[#This Row],[PESO Comunicazioni 
'[%']]]*Tabella3[[#This Row],[Copertura 
'[No = 0 ; SI = 1']]]</f>
        <v>0</v>
      </c>
    </row>
    <row r="551" spans="1:8" x14ac:dyDescent="0.3">
      <c r="A551" s="8" t="s">
        <v>1193</v>
      </c>
      <c r="B551" s="25" t="s">
        <v>5</v>
      </c>
      <c r="C551" s="8" t="s">
        <v>1191</v>
      </c>
      <c r="D551" s="8" t="s">
        <v>1192</v>
      </c>
      <c r="E551" s="26">
        <v>152.32431791586441</v>
      </c>
      <c r="F551" s="27">
        <f>Tabella3[[#This Row],[Comunicazioni
'[N']]]/571621</f>
        <v>2.6647781994689558E-4</v>
      </c>
      <c r="G551" s="20"/>
      <c r="H551" s="27">
        <f>Tabella3[[#This Row],[PESO Comunicazioni 
'[%']]]*Tabella3[[#This Row],[Copertura 
'[No = 0 ; SI = 1']]]</f>
        <v>0</v>
      </c>
    </row>
    <row r="552" spans="1:8" x14ac:dyDescent="0.3">
      <c r="A552" s="8" t="s">
        <v>1190</v>
      </c>
      <c r="B552" s="25" t="s">
        <v>5</v>
      </c>
      <c r="C552" s="8" t="s">
        <v>1191</v>
      </c>
      <c r="D552" s="8" t="s">
        <v>1192</v>
      </c>
      <c r="E552" s="26">
        <v>1212.7755198373579</v>
      </c>
      <c r="F552" s="27">
        <f>Tabella3[[#This Row],[Comunicazioni
'[N']]]/571621</f>
        <v>2.1216426965373174E-3</v>
      </c>
      <c r="G552" s="20"/>
      <c r="H552" s="27">
        <f>Tabella3[[#This Row],[PESO Comunicazioni 
'[%']]]*Tabella3[[#This Row],[Copertura 
'[No = 0 ; SI = 1']]]</f>
        <v>0</v>
      </c>
    </row>
    <row r="553" spans="1:8" x14ac:dyDescent="0.3">
      <c r="A553" s="8" t="s">
        <v>1288</v>
      </c>
      <c r="B553" s="25" t="s">
        <v>5</v>
      </c>
      <c r="C553" s="8" t="s">
        <v>371</v>
      </c>
      <c r="D553" s="8" t="s">
        <v>451</v>
      </c>
      <c r="E553" s="26">
        <v>464.57790370137809</v>
      </c>
      <c r="F553" s="27">
        <f>Tabella3[[#This Row],[Comunicazioni
'[N']]]/571621</f>
        <v>8.1273764207644237E-4</v>
      </c>
      <c r="G553" s="20"/>
      <c r="H553" s="27">
        <f>Tabella3[[#This Row],[PESO Comunicazioni 
'[%']]]*Tabella3[[#This Row],[Copertura 
'[No = 0 ; SI = 1']]]</f>
        <v>0</v>
      </c>
    </row>
    <row r="554" spans="1:8" x14ac:dyDescent="0.3">
      <c r="A554" s="8" t="s">
        <v>1287</v>
      </c>
      <c r="B554" s="25" t="s">
        <v>5</v>
      </c>
      <c r="C554" s="8" t="s">
        <v>371</v>
      </c>
      <c r="D554" s="8" t="s">
        <v>451</v>
      </c>
      <c r="E554" s="26">
        <v>450.82525648822451</v>
      </c>
      <c r="F554" s="27">
        <f>Tabella3[[#This Row],[Comunicazioni
'[N']]]/571621</f>
        <v>7.8867861133202679E-4</v>
      </c>
      <c r="G554" s="20"/>
      <c r="H554" s="27">
        <f>Tabella3[[#This Row],[PESO Comunicazioni 
'[%']]]*Tabella3[[#This Row],[Copertura 
'[No = 0 ; SI = 1']]]</f>
        <v>0</v>
      </c>
    </row>
    <row r="555" spans="1:8" x14ac:dyDescent="0.3">
      <c r="A555" s="8" t="s">
        <v>1286</v>
      </c>
      <c r="B555" s="25" t="s">
        <v>5</v>
      </c>
      <c r="C555" s="8" t="s">
        <v>371</v>
      </c>
      <c r="D555" s="8" t="s">
        <v>451</v>
      </c>
      <c r="E555" s="26">
        <v>393.69099124218678</v>
      </c>
      <c r="F555" s="27">
        <f>Tabella3[[#This Row],[Comunicazioni
'[N']]]/571621</f>
        <v>6.8872730575361436E-4</v>
      </c>
      <c r="G555" s="20"/>
      <c r="H555" s="27">
        <f>Tabella3[[#This Row],[PESO Comunicazioni 
'[%']]]*Tabella3[[#This Row],[Copertura 
'[No = 0 ; SI = 1']]]</f>
        <v>0</v>
      </c>
    </row>
    <row r="556" spans="1:8" x14ac:dyDescent="0.3">
      <c r="A556" s="8" t="s">
        <v>1285</v>
      </c>
      <c r="B556" s="25" t="s">
        <v>5</v>
      </c>
      <c r="C556" s="8" t="s">
        <v>371</v>
      </c>
      <c r="D556" s="8" t="s">
        <v>451</v>
      </c>
      <c r="E556" s="26">
        <v>313.986567986669</v>
      </c>
      <c r="F556" s="27">
        <f>Tabella3[[#This Row],[Comunicazioni
'[N']]]/571621</f>
        <v>5.4929152005729143E-4</v>
      </c>
      <c r="G556" s="20"/>
      <c r="H556" s="27">
        <f>Tabella3[[#This Row],[PESO Comunicazioni 
'[%']]]*Tabella3[[#This Row],[Copertura 
'[No = 0 ; SI = 1']]]</f>
        <v>0</v>
      </c>
    </row>
    <row r="557" spans="1:8" x14ac:dyDescent="0.3">
      <c r="A557" s="8" t="s">
        <v>1284</v>
      </c>
      <c r="B557" s="25" t="s">
        <v>5</v>
      </c>
      <c r="C557" s="8" t="s">
        <v>371</v>
      </c>
      <c r="D557" s="8" t="s">
        <v>451</v>
      </c>
      <c r="E557" s="26">
        <v>367.81164224914869</v>
      </c>
      <c r="F557" s="27">
        <f>Tabella3[[#This Row],[Comunicazioni
'[N']]]/571621</f>
        <v>6.434536909055977E-4</v>
      </c>
      <c r="G557" s="20"/>
      <c r="H557" s="27">
        <f>Tabella3[[#This Row],[PESO Comunicazioni 
'[%']]]*Tabella3[[#This Row],[Copertura 
'[No = 0 ; SI = 1']]]</f>
        <v>0</v>
      </c>
    </row>
    <row r="558" spans="1:8" x14ac:dyDescent="0.3">
      <c r="A558" s="8" t="s">
        <v>1283</v>
      </c>
      <c r="B558" s="25" t="s">
        <v>5</v>
      </c>
      <c r="C558" s="8" t="s">
        <v>371</v>
      </c>
      <c r="D558" s="8" t="s">
        <v>448</v>
      </c>
      <c r="E558" s="26">
        <v>32.251890866538304</v>
      </c>
      <c r="F558" s="27">
        <f>Tabella3[[#This Row],[Comunicazioni
'[N']]]/571621</f>
        <v>5.6421808972270622E-5</v>
      </c>
      <c r="G558" s="20"/>
      <c r="H558" s="27">
        <f>Tabella3[[#This Row],[PESO Comunicazioni 
'[%']]]*Tabella3[[#This Row],[Copertura 
'[No = 0 ; SI = 1']]]</f>
        <v>0</v>
      </c>
    </row>
    <row r="559" spans="1:8" x14ac:dyDescent="0.3">
      <c r="A559" s="8" t="s">
        <v>1282</v>
      </c>
      <c r="B559" s="25" t="s">
        <v>5</v>
      </c>
      <c r="C559" s="8" t="s">
        <v>371</v>
      </c>
      <c r="D559" s="8" t="s">
        <v>448</v>
      </c>
      <c r="E559" s="26">
        <v>7.1885399765960676</v>
      </c>
      <c r="F559" s="27">
        <f>Tabella3[[#This Row],[Comunicazioni
'[N']]]/571621</f>
        <v>1.2575710088670758E-5</v>
      </c>
      <c r="G559" s="20"/>
      <c r="H559" s="27">
        <f>Tabella3[[#This Row],[PESO Comunicazioni 
'[%']]]*Tabella3[[#This Row],[Copertura 
'[No = 0 ; SI = 1']]]</f>
        <v>0</v>
      </c>
    </row>
    <row r="560" spans="1:8" x14ac:dyDescent="0.3">
      <c r="A560" s="8" t="s">
        <v>1281</v>
      </c>
      <c r="B560" s="25" t="s">
        <v>5</v>
      </c>
      <c r="C560" s="8" t="s">
        <v>371</v>
      </c>
      <c r="D560" s="8" t="s">
        <v>448</v>
      </c>
      <c r="E560" s="26">
        <v>4.5007563466153213</v>
      </c>
      <c r="F560" s="27">
        <f>Tabella3[[#This Row],[Comunicazioni
'[N']]]/571621</f>
        <v>7.8736721474811473E-6</v>
      </c>
      <c r="G560" s="20"/>
      <c r="H560" s="27">
        <f>Tabella3[[#This Row],[PESO Comunicazioni 
'[%']]]*Tabella3[[#This Row],[Copertura 
'[No = 0 ; SI = 1']]]</f>
        <v>0</v>
      </c>
    </row>
    <row r="561" spans="1:8" x14ac:dyDescent="0.3">
      <c r="A561" s="8" t="s">
        <v>1280</v>
      </c>
      <c r="B561" s="25" t="s">
        <v>5</v>
      </c>
      <c r="C561" s="8" t="s">
        <v>371</v>
      </c>
      <c r="D561" s="8" t="s">
        <v>504</v>
      </c>
      <c r="E561" s="26">
        <v>3.3755672599614912</v>
      </c>
      <c r="F561" s="27">
        <f>Tabella3[[#This Row],[Comunicazioni
'[N']]]/571621</f>
        <v>5.9052541106108613E-6</v>
      </c>
      <c r="G561" s="20"/>
      <c r="H561" s="27">
        <f>Tabella3[[#This Row],[PESO Comunicazioni 
'[%']]]*Tabella3[[#This Row],[Copertura 
'[No = 0 ; SI = 1']]]</f>
        <v>0</v>
      </c>
    </row>
    <row r="562" spans="1:8" x14ac:dyDescent="0.3">
      <c r="A562" s="8" t="s">
        <v>1279</v>
      </c>
      <c r="B562" s="25" t="s">
        <v>5</v>
      </c>
      <c r="C562" s="8" t="s">
        <v>371</v>
      </c>
      <c r="D562" s="8" t="s">
        <v>448</v>
      </c>
      <c r="E562" s="26">
        <v>19.128214473115118</v>
      </c>
      <c r="F562" s="27">
        <f>Tabella3[[#This Row],[Comunicazioni
'[N']]]/571621</f>
        <v>3.3463106626794885E-5</v>
      </c>
      <c r="G562" s="20"/>
      <c r="H562" s="27">
        <f>Tabella3[[#This Row],[PESO Comunicazioni 
'[%']]]*Tabella3[[#This Row],[Copertura 
'[No = 0 ; SI = 1']]]</f>
        <v>0</v>
      </c>
    </row>
    <row r="563" spans="1:8" x14ac:dyDescent="0.3">
      <c r="A563" s="8" t="s">
        <v>1278</v>
      </c>
      <c r="B563" s="25" t="s">
        <v>5</v>
      </c>
      <c r="C563" s="8" t="s">
        <v>371</v>
      </c>
      <c r="D563" s="8" t="s">
        <v>504</v>
      </c>
      <c r="E563" s="26">
        <v>12.377079953192135</v>
      </c>
      <c r="F563" s="27">
        <f>Tabella3[[#This Row],[Comunicazioni
'[N']]]/571621</f>
        <v>2.1652598405573159E-5</v>
      </c>
      <c r="G563" s="20"/>
      <c r="H563" s="27">
        <f>Tabella3[[#This Row],[PESO Comunicazioni 
'[%']]]*Tabella3[[#This Row],[Copertura 
'[No = 0 ; SI = 1']]]</f>
        <v>0</v>
      </c>
    </row>
    <row r="564" spans="1:8" x14ac:dyDescent="0.3">
      <c r="A564" s="8" t="s">
        <v>370</v>
      </c>
      <c r="B564" s="25" t="s">
        <v>5</v>
      </c>
      <c r="C564" s="8" t="s">
        <v>371</v>
      </c>
      <c r="D564" s="8" t="s">
        <v>372</v>
      </c>
      <c r="E564" s="26">
        <v>714.09378698029991</v>
      </c>
      <c r="F564" s="27">
        <f>Tabella3[[#This Row],[Comunicazioni
'[N']]]/571621</f>
        <v>1.2492434444855943E-3</v>
      </c>
      <c r="G564" s="20"/>
      <c r="H564" s="27">
        <f>Tabella3[[#This Row],[PESO Comunicazioni 
'[%']]]*Tabella3[[#This Row],[Copertura 
'[No = 0 ; SI = 1']]]</f>
        <v>0</v>
      </c>
    </row>
    <row r="565" spans="1:8" x14ac:dyDescent="0.3">
      <c r="A565" s="8" t="s">
        <v>373</v>
      </c>
      <c r="B565" s="25" t="s">
        <v>5</v>
      </c>
      <c r="C565" s="8" t="s">
        <v>371</v>
      </c>
      <c r="D565" s="8" t="s">
        <v>372</v>
      </c>
      <c r="E565" s="26">
        <v>203.40884651103562</v>
      </c>
      <c r="F565" s="27">
        <f>Tabella3[[#This Row],[Comunicazioni
'[N']]]/571621</f>
        <v>3.5584565037154973E-4</v>
      </c>
      <c r="G565" s="20"/>
      <c r="H565" s="27">
        <f>Tabella3[[#This Row],[PESO Comunicazioni 
'[%']]]*Tabella3[[#This Row],[Copertura 
'[No = 0 ; SI = 1']]]</f>
        <v>0</v>
      </c>
    </row>
    <row r="566" spans="1:8" x14ac:dyDescent="0.3">
      <c r="A566" s="8" t="s">
        <v>374</v>
      </c>
      <c r="B566" s="25" t="s">
        <v>5</v>
      </c>
      <c r="C566" s="8" t="s">
        <v>371</v>
      </c>
      <c r="D566" s="8" t="s">
        <v>372</v>
      </c>
      <c r="E566" s="26">
        <v>111.95631412205613</v>
      </c>
      <c r="F566" s="27">
        <f>Tabella3[[#This Row],[Comunicazioni
'[N']]]/571621</f>
        <v>1.9585759466859357E-4</v>
      </c>
      <c r="G566" s="20"/>
      <c r="H566" s="27">
        <f>Tabella3[[#This Row],[PESO Comunicazioni 
'[%']]]*Tabella3[[#This Row],[Copertura 
'[No = 0 ; SI = 1']]]</f>
        <v>0</v>
      </c>
    </row>
    <row r="567" spans="1:8" x14ac:dyDescent="0.3">
      <c r="A567" s="8" t="s">
        <v>375</v>
      </c>
      <c r="B567" s="25" t="s">
        <v>5</v>
      </c>
      <c r="C567" s="8" t="s">
        <v>371</v>
      </c>
      <c r="D567" s="8" t="s">
        <v>372</v>
      </c>
      <c r="E567" s="26">
        <v>118.70744864197911</v>
      </c>
      <c r="F567" s="27">
        <f>Tabella3[[#This Row],[Comunicazioni
'[N']]]/571621</f>
        <v>2.0766810288981531E-4</v>
      </c>
      <c r="G567" s="20"/>
      <c r="H567" s="27">
        <f>Tabella3[[#This Row],[PESO Comunicazioni 
'[%']]]*Tabella3[[#This Row],[Copertura 
'[No = 0 ; SI = 1']]]</f>
        <v>0</v>
      </c>
    </row>
    <row r="568" spans="1:8" x14ac:dyDescent="0.3">
      <c r="A568" s="8" t="s">
        <v>376</v>
      </c>
      <c r="B568" s="25" t="s">
        <v>5</v>
      </c>
      <c r="C568" s="8" t="s">
        <v>371</v>
      </c>
      <c r="D568" s="8" t="s">
        <v>372</v>
      </c>
      <c r="E568" s="26">
        <v>1167.0062329986674</v>
      </c>
      <c r="F568" s="27">
        <f>Tabella3[[#This Row],[Comunicazioni
'[N']]]/571621</f>
        <v>2.0415734079025569E-3</v>
      </c>
      <c r="G568" s="20"/>
      <c r="H568" s="27">
        <f>Tabella3[[#This Row],[PESO Comunicazioni 
'[%']]]*Tabella3[[#This Row],[Copertura 
'[No = 0 ; SI = 1']]]</f>
        <v>0</v>
      </c>
    </row>
    <row r="569" spans="1:8" x14ac:dyDescent="0.3">
      <c r="A569" s="8" t="s">
        <v>377</v>
      </c>
      <c r="B569" s="25" t="s">
        <v>5</v>
      </c>
      <c r="C569" s="8" t="s">
        <v>371</v>
      </c>
      <c r="D569" s="8" t="s">
        <v>372</v>
      </c>
      <c r="E569" s="26">
        <v>23.066376276403524</v>
      </c>
      <c r="F569" s="27">
        <f>Tabella3[[#This Row],[Comunicazioni
'[N']]]/571621</f>
        <v>4.0352569755840885E-5</v>
      </c>
      <c r="G569" s="20"/>
      <c r="H569" s="27">
        <f>Tabella3[[#This Row],[PESO Comunicazioni 
'[%']]]*Tabella3[[#This Row],[Copertura 
'[No = 0 ; SI = 1']]]</f>
        <v>0</v>
      </c>
    </row>
    <row r="570" spans="1:8" x14ac:dyDescent="0.3">
      <c r="A570" s="8" t="s">
        <v>378</v>
      </c>
      <c r="B570" s="25" t="s">
        <v>5</v>
      </c>
      <c r="C570" s="8" t="s">
        <v>371</v>
      </c>
      <c r="D570" s="8" t="s">
        <v>372</v>
      </c>
      <c r="E570" s="26">
        <v>84.013614239075778</v>
      </c>
      <c r="F570" s="27">
        <f>Tabella3[[#This Row],[Comunicazioni
'[N']]]/571621</f>
        <v>1.4697433131231319E-4</v>
      </c>
      <c r="G570" s="20"/>
      <c r="H570" s="27">
        <f>Tabella3[[#This Row],[PESO Comunicazioni 
'[%']]]*Tabella3[[#This Row],[Copertura 
'[No = 0 ; SI = 1']]]</f>
        <v>0</v>
      </c>
    </row>
    <row r="571" spans="1:8" x14ac:dyDescent="0.3">
      <c r="A571" s="8" t="s">
        <v>379</v>
      </c>
      <c r="B571" s="25" t="s">
        <v>5</v>
      </c>
      <c r="C571" s="8" t="s">
        <v>371</v>
      </c>
      <c r="D571" s="8" t="s">
        <v>372</v>
      </c>
      <c r="E571" s="26">
        <v>172.71652480136297</v>
      </c>
      <c r="F571" s="27">
        <f>Tabella3[[#This Row],[Comunicazioni
'[N']]]/571621</f>
        <v>3.0215216865958909E-4</v>
      </c>
      <c r="G571" s="20"/>
      <c r="H571" s="27">
        <f>Tabella3[[#This Row],[PESO Comunicazioni 
'[%']]]*Tabella3[[#This Row],[Copertura 
'[No = 0 ; SI = 1']]]</f>
        <v>0</v>
      </c>
    </row>
    <row r="572" spans="1:8" x14ac:dyDescent="0.3">
      <c r="A572" s="8" t="s">
        <v>380</v>
      </c>
      <c r="B572" s="25" t="s">
        <v>5</v>
      </c>
      <c r="C572" s="8" t="s">
        <v>371</v>
      </c>
      <c r="D572" s="8" t="s">
        <v>372</v>
      </c>
      <c r="E572" s="26">
        <v>93.265505105614096</v>
      </c>
      <c r="F572" s="27">
        <f>Tabella3[[#This Row],[Comunicazioni
'[N']]]/571621</f>
        <v>1.6315968990924772E-4</v>
      </c>
      <c r="G572" s="20"/>
      <c r="H572" s="27">
        <f>Tabella3[[#This Row],[PESO Comunicazioni 
'[%']]]*Tabella3[[#This Row],[Copertura 
'[No = 0 ; SI = 1']]]</f>
        <v>0</v>
      </c>
    </row>
    <row r="573" spans="1:8" x14ac:dyDescent="0.3">
      <c r="A573" s="8" t="s">
        <v>381</v>
      </c>
      <c r="B573" s="25" t="s">
        <v>5</v>
      </c>
      <c r="C573" s="8" t="s">
        <v>371</v>
      </c>
      <c r="D573" s="8" t="s">
        <v>372</v>
      </c>
      <c r="E573" s="26">
        <v>62.447994309287587</v>
      </c>
      <c r="F573" s="27">
        <f>Tabella3[[#This Row],[Comunicazioni
'[N']]]/571621</f>
        <v>1.0924720104630094E-4</v>
      </c>
      <c r="G573" s="20"/>
      <c r="H573" s="27">
        <f>Tabella3[[#This Row],[PESO Comunicazioni 
'[%']]]*Tabella3[[#This Row],[Copertura 
'[No = 0 ; SI = 1']]]</f>
        <v>0</v>
      </c>
    </row>
    <row r="574" spans="1:8" x14ac:dyDescent="0.3">
      <c r="A574" s="8" t="s">
        <v>382</v>
      </c>
      <c r="B574" s="25" t="s">
        <v>5</v>
      </c>
      <c r="C574" s="8" t="s">
        <v>371</v>
      </c>
      <c r="D574" s="8" t="s">
        <v>372</v>
      </c>
      <c r="E574" s="26">
        <v>1039.3594743116587</v>
      </c>
      <c r="F574" s="27">
        <f>Tabella3[[#This Row],[Comunicazioni
'[N']]]/571621</f>
        <v>1.8182667787076728E-3</v>
      </c>
      <c r="G574" s="20"/>
      <c r="H574" s="27">
        <f>Tabella3[[#This Row],[PESO Comunicazioni 
'[%']]]*Tabella3[[#This Row],[Copertura 
'[No = 0 ; SI = 1']]]</f>
        <v>0</v>
      </c>
    </row>
    <row r="575" spans="1:8" x14ac:dyDescent="0.3">
      <c r="A575" s="8" t="s">
        <v>383</v>
      </c>
      <c r="B575" s="25" t="s">
        <v>5</v>
      </c>
      <c r="C575" s="8" t="s">
        <v>371</v>
      </c>
      <c r="D575" s="8" t="s">
        <v>372</v>
      </c>
      <c r="E575" s="26">
        <v>404.75434213212907</v>
      </c>
      <c r="F575" s="27">
        <f>Tabella3[[#This Row],[Comunicazioni
'[N']]]/571621</f>
        <v>7.0808165223483575E-4</v>
      </c>
      <c r="G575" s="20"/>
      <c r="H575" s="27">
        <f>Tabella3[[#This Row],[PESO Comunicazioni 
'[%']]]*Tabella3[[#This Row],[Copertura 
'[No = 0 ; SI = 1']]]</f>
        <v>0</v>
      </c>
    </row>
    <row r="576" spans="1:8" x14ac:dyDescent="0.3">
      <c r="A576" s="8" t="s">
        <v>384</v>
      </c>
      <c r="B576" s="25" t="s">
        <v>5</v>
      </c>
      <c r="C576" s="8" t="s">
        <v>371</v>
      </c>
      <c r="D576" s="8" t="s">
        <v>372</v>
      </c>
      <c r="E576" s="26">
        <v>198.4495070025182</v>
      </c>
      <c r="F576" s="27">
        <f>Tabella3[[#This Row],[Comunicazioni
'[N']]]/571621</f>
        <v>3.4716972784855387E-4</v>
      </c>
      <c r="G576" s="20"/>
      <c r="H576" s="27">
        <f>Tabella3[[#This Row],[PESO Comunicazioni 
'[%']]]*Tabella3[[#This Row],[Copertura 
'[No = 0 ; SI = 1']]]</f>
        <v>0</v>
      </c>
    </row>
    <row r="577" spans="1:8" x14ac:dyDescent="0.3">
      <c r="A577" s="8" t="s">
        <v>385</v>
      </c>
      <c r="B577" s="25" t="s">
        <v>5</v>
      </c>
      <c r="C577" s="8" t="s">
        <v>371</v>
      </c>
      <c r="D577" s="8" t="s">
        <v>372</v>
      </c>
      <c r="E577" s="26">
        <v>143.77382491838264</v>
      </c>
      <c r="F577" s="27">
        <f>Tabella3[[#This Row],[Comunicazioni
'[N']]]/571621</f>
        <v>2.5151949441742455E-4</v>
      </c>
      <c r="G577" s="20"/>
      <c r="H577" s="27">
        <f>Tabella3[[#This Row],[PESO Comunicazioni 
'[%']]]*Tabella3[[#This Row],[Copertura 
'[No = 0 ; SI = 1']]]</f>
        <v>0</v>
      </c>
    </row>
    <row r="578" spans="1:8" x14ac:dyDescent="0.3">
      <c r="A578" s="8" t="s">
        <v>386</v>
      </c>
      <c r="B578" s="25" t="s">
        <v>5</v>
      </c>
      <c r="C578" s="8" t="s">
        <v>371</v>
      </c>
      <c r="D578" s="8" t="s">
        <v>372</v>
      </c>
      <c r="E578" s="26">
        <v>437.01077107835931</v>
      </c>
      <c r="F578" s="27">
        <f>Tabella3[[#This Row],[Comunicazioni
'[N']]]/571621</f>
        <v>7.645114001731205E-4</v>
      </c>
      <c r="G578" s="20"/>
      <c r="H578" s="27">
        <f>Tabella3[[#This Row],[PESO Comunicazioni 
'[%']]]*Tabella3[[#This Row],[Copertura 
'[No = 0 ; SI = 1']]]</f>
        <v>0</v>
      </c>
    </row>
    <row r="579" spans="1:8" x14ac:dyDescent="0.3">
      <c r="A579" s="8" t="s">
        <v>387</v>
      </c>
      <c r="B579" s="25" t="s">
        <v>5</v>
      </c>
      <c r="C579" s="8" t="s">
        <v>371</v>
      </c>
      <c r="D579" s="8" t="s">
        <v>372</v>
      </c>
      <c r="E579" s="26">
        <v>102.39220688549857</v>
      </c>
      <c r="F579" s="27">
        <f>Tabella3[[#This Row],[Comunicazioni
'[N']]]/571621</f>
        <v>1.7912604135519614E-4</v>
      </c>
      <c r="G579" s="20"/>
      <c r="H579" s="27">
        <f>Tabella3[[#This Row],[PESO Comunicazioni 
'[%']]]*Tabella3[[#This Row],[Copertura 
'[No = 0 ; SI = 1']]]</f>
        <v>0</v>
      </c>
    </row>
    <row r="580" spans="1:8" x14ac:dyDescent="0.3">
      <c r="A580" s="8" t="s">
        <v>388</v>
      </c>
      <c r="B580" s="25" t="s">
        <v>5</v>
      </c>
      <c r="C580" s="8" t="s">
        <v>371</v>
      </c>
      <c r="D580" s="8" t="s">
        <v>372</v>
      </c>
      <c r="E580" s="26">
        <v>2340.3284366567941</v>
      </c>
      <c r="F580" s="27">
        <f>Tabella3[[#This Row],[Comunicazioni
'[N']]]/571621</f>
        <v>4.0941960436316968E-3</v>
      </c>
      <c r="G580" s="20"/>
      <c r="H580" s="27">
        <f>Tabella3[[#This Row],[PESO Comunicazioni 
'[%']]]*Tabella3[[#This Row],[Copertura 
'[No = 0 ; SI = 1']]]</f>
        <v>0</v>
      </c>
    </row>
    <row r="581" spans="1:8" x14ac:dyDescent="0.3">
      <c r="A581" s="8" t="s">
        <v>389</v>
      </c>
      <c r="B581" s="25" t="s">
        <v>5</v>
      </c>
      <c r="C581" s="8" t="s">
        <v>371</v>
      </c>
      <c r="D581" s="8" t="s">
        <v>372</v>
      </c>
      <c r="E581" s="26">
        <v>88.889937845652597</v>
      </c>
      <c r="F581" s="27">
        <f>Tabella3[[#This Row],[Comunicazioni
'[N']]]/571621</f>
        <v>1.5550502491275267E-4</v>
      </c>
      <c r="G581" s="20"/>
      <c r="H581" s="27">
        <f>Tabella3[[#This Row],[PESO Comunicazioni 
'[%']]]*Tabella3[[#This Row],[Copertura 
'[No = 0 ; SI = 1']]]</f>
        <v>0</v>
      </c>
    </row>
    <row r="582" spans="1:8" x14ac:dyDescent="0.3">
      <c r="A582" s="8" t="s">
        <v>390</v>
      </c>
      <c r="B582" s="25" t="s">
        <v>5</v>
      </c>
      <c r="C582" s="8" t="s">
        <v>371</v>
      </c>
      <c r="D582" s="8" t="s">
        <v>372</v>
      </c>
      <c r="E582" s="26">
        <v>209.28517011761244</v>
      </c>
      <c r="F582" s="27">
        <f>Tabella3[[#This Row],[Comunicazioni
'[N']]]/571621</f>
        <v>3.6612575485787339E-4</v>
      </c>
      <c r="G582" s="20"/>
      <c r="H582" s="27">
        <f>Tabella3[[#This Row],[PESO Comunicazioni 
'[%']]]*Tabella3[[#This Row],[Copertura 
'[No = 0 ; SI = 1']]]</f>
        <v>0</v>
      </c>
    </row>
    <row r="583" spans="1:8" x14ac:dyDescent="0.3">
      <c r="A583" s="8" t="s">
        <v>391</v>
      </c>
      <c r="B583" s="25" t="s">
        <v>5</v>
      </c>
      <c r="C583" s="8" t="s">
        <v>371</v>
      </c>
      <c r="D583" s="8" t="s">
        <v>372</v>
      </c>
      <c r="E583" s="26">
        <v>469.64125459132032</v>
      </c>
      <c r="F583" s="27">
        <f>Tabella3[[#This Row],[Comunicazioni
'[N']]]/571621</f>
        <v>8.2159552324235867E-4</v>
      </c>
      <c r="G583" s="20"/>
      <c r="H583" s="27">
        <f>Tabella3[[#This Row],[PESO Comunicazioni 
'[%']]]*Tabella3[[#This Row],[Copertura 
'[No = 0 ; SI = 1']]]</f>
        <v>0</v>
      </c>
    </row>
    <row r="584" spans="1:8" x14ac:dyDescent="0.3">
      <c r="A584" s="8" t="s">
        <v>392</v>
      </c>
      <c r="B584" s="25" t="s">
        <v>5</v>
      </c>
      <c r="C584" s="8" t="s">
        <v>371</v>
      </c>
      <c r="D584" s="8" t="s">
        <v>372</v>
      </c>
      <c r="E584" s="26">
        <v>781.54480667604878</v>
      </c>
      <c r="F584" s="27">
        <f>Tabella3[[#This Row],[Comunicazioni
'[N']]]/571621</f>
        <v>1.3672429926053255E-3</v>
      </c>
      <c r="G584" s="20"/>
      <c r="H584" s="27">
        <f>Tabella3[[#This Row],[PESO Comunicazioni 
'[%']]]*Tabella3[[#This Row],[Copertura 
'[No = 0 ; SI = 1']]]</f>
        <v>0</v>
      </c>
    </row>
    <row r="585" spans="1:8" x14ac:dyDescent="0.3">
      <c r="A585" s="8" t="s">
        <v>393</v>
      </c>
      <c r="B585" s="25" t="s">
        <v>5</v>
      </c>
      <c r="C585" s="8" t="s">
        <v>371</v>
      </c>
      <c r="D585" s="8" t="s">
        <v>372</v>
      </c>
      <c r="E585" s="26">
        <v>278.23392077351536</v>
      </c>
      <c r="F585" s="27">
        <f>Tabella3[[#This Row],[Comunicazioni
'[N']]]/571621</f>
        <v>4.8674544982342386E-4</v>
      </c>
      <c r="G585" s="20"/>
      <c r="H585" s="27">
        <f>Tabella3[[#This Row],[PESO Comunicazioni 
'[%']]]*Tabella3[[#This Row],[Copertura 
'[No = 0 ; SI = 1']]]</f>
        <v>0</v>
      </c>
    </row>
    <row r="586" spans="1:8" x14ac:dyDescent="0.3">
      <c r="A586" s="8" t="s">
        <v>394</v>
      </c>
      <c r="B586" s="25" t="s">
        <v>5</v>
      </c>
      <c r="C586" s="8" t="s">
        <v>371</v>
      </c>
      <c r="D586" s="8" t="s">
        <v>372</v>
      </c>
      <c r="E586" s="26">
        <v>139.52344674507498</v>
      </c>
      <c r="F586" s="27">
        <f>Tabella3[[#This Row],[Comunicazioni
'[N']]]/571621</f>
        <v>2.4408383657191561E-4</v>
      </c>
      <c r="G586" s="20"/>
      <c r="H586" s="27">
        <f>Tabella3[[#This Row],[PESO Comunicazioni 
'[%']]]*Tabella3[[#This Row],[Copertura 
'[No = 0 ; SI = 1']]]</f>
        <v>0</v>
      </c>
    </row>
    <row r="587" spans="1:8" x14ac:dyDescent="0.3">
      <c r="A587" s="8" t="s">
        <v>395</v>
      </c>
      <c r="B587" s="25" t="s">
        <v>5</v>
      </c>
      <c r="C587" s="8" t="s">
        <v>371</v>
      </c>
      <c r="D587" s="8" t="s">
        <v>372</v>
      </c>
      <c r="E587" s="26">
        <v>137.27306857176728</v>
      </c>
      <c r="F587" s="27">
        <f>Tabella3[[#This Row],[Comunicazioni
'[N']]]/571621</f>
        <v>2.4014700049817498E-4</v>
      </c>
      <c r="G587" s="20"/>
      <c r="H587" s="27">
        <f>Tabella3[[#This Row],[PESO Comunicazioni 
'[%']]]*Tabella3[[#This Row],[Copertura 
'[No = 0 ; SI = 1']]]</f>
        <v>0</v>
      </c>
    </row>
    <row r="588" spans="1:8" x14ac:dyDescent="0.3">
      <c r="A588" s="8" t="s">
        <v>396</v>
      </c>
      <c r="B588" s="25" t="s">
        <v>5</v>
      </c>
      <c r="C588" s="8" t="s">
        <v>371</v>
      </c>
      <c r="D588" s="8" t="s">
        <v>372</v>
      </c>
      <c r="E588" s="26">
        <v>90.577721475633339</v>
      </c>
      <c r="F588" s="27">
        <f>Tabella3[[#This Row],[Comunicazioni
'[N']]]/571621</f>
        <v>1.584576519680581E-4</v>
      </c>
      <c r="G588" s="20"/>
      <c r="H588" s="27">
        <f>Tabella3[[#This Row],[PESO Comunicazioni 
'[%']]]*Tabella3[[#This Row],[Copertura 
'[No = 0 ; SI = 1']]]</f>
        <v>0</v>
      </c>
    </row>
    <row r="589" spans="1:8" x14ac:dyDescent="0.3">
      <c r="A589" s="8" t="s">
        <v>397</v>
      </c>
      <c r="B589" s="25" t="s">
        <v>5</v>
      </c>
      <c r="C589" s="8" t="s">
        <v>371</v>
      </c>
      <c r="D589" s="8" t="s">
        <v>372</v>
      </c>
      <c r="E589" s="26">
        <v>65.698372482595246</v>
      </c>
      <c r="F589" s="27">
        <f>Tabella3[[#This Row],[Comunicazioni
'[N']]]/571621</f>
        <v>1.1493344800592568E-4</v>
      </c>
      <c r="G589" s="20"/>
      <c r="H589" s="27">
        <f>Tabella3[[#This Row],[PESO Comunicazioni 
'[%']]]*Tabella3[[#This Row],[Copertura 
'[No = 0 ; SI = 1']]]</f>
        <v>0</v>
      </c>
    </row>
    <row r="590" spans="1:8" x14ac:dyDescent="0.3">
      <c r="A590" s="8" t="s">
        <v>398</v>
      </c>
      <c r="B590" s="25" t="s">
        <v>5</v>
      </c>
      <c r="C590" s="8" t="s">
        <v>371</v>
      </c>
      <c r="D590" s="8" t="s">
        <v>372</v>
      </c>
      <c r="E590" s="26">
        <v>410.00623299866737</v>
      </c>
      <c r="F590" s="27">
        <f>Tabella3[[#This Row],[Comunicazioni
'[N']]]/571621</f>
        <v>7.1726936728823355E-4</v>
      </c>
      <c r="G590" s="20"/>
      <c r="H590" s="27">
        <f>Tabella3[[#This Row],[PESO Comunicazioni 
'[%']]]*Tabella3[[#This Row],[Copertura 
'[No = 0 ; SI = 1']]]</f>
        <v>0</v>
      </c>
    </row>
    <row r="591" spans="1:8" x14ac:dyDescent="0.3">
      <c r="A591" s="8" t="s">
        <v>399</v>
      </c>
      <c r="B591" s="25" t="s">
        <v>5</v>
      </c>
      <c r="C591" s="8" t="s">
        <v>371</v>
      </c>
      <c r="D591" s="8" t="s">
        <v>372</v>
      </c>
      <c r="E591" s="26">
        <v>906.20251866716137</v>
      </c>
      <c r="F591" s="27">
        <f>Tabella3[[#This Row],[Comunicazioni
'[N']]]/571621</f>
        <v>1.5853205509719925E-3</v>
      </c>
      <c r="G591" s="20"/>
      <c r="H591" s="27">
        <f>Tabella3[[#This Row],[PESO Comunicazioni 
'[%']]]*Tabella3[[#This Row],[Copertura 
'[No = 0 ; SI = 1']]]</f>
        <v>0</v>
      </c>
    </row>
    <row r="592" spans="1:8" x14ac:dyDescent="0.3">
      <c r="A592" s="8" t="s">
        <v>400</v>
      </c>
      <c r="B592" s="25" t="s">
        <v>5</v>
      </c>
      <c r="C592" s="8" t="s">
        <v>371</v>
      </c>
      <c r="D592" s="8" t="s">
        <v>372</v>
      </c>
      <c r="E592" s="26">
        <v>92.828099648941006</v>
      </c>
      <c r="F592" s="27">
        <f>Tabella3[[#This Row],[Comunicazioni
'[N']]]/571621</f>
        <v>1.6239448804179868E-4</v>
      </c>
      <c r="G592" s="20"/>
      <c r="H592" s="27">
        <f>Tabella3[[#This Row],[PESO Comunicazioni 
'[%']]]*Tabella3[[#This Row],[Copertura 
'[No = 0 ; SI = 1']]]</f>
        <v>0</v>
      </c>
    </row>
    <row r="593" spans="1:8" x14ac:dyDescent="0.3">
      <c r="A593" s="8" t="s">
        <v>401</v>
      </c>
      <c r="B593" s="25" t="s">
        <v>5</v>
      </c>
      <c r="C593" s="8" t="s">
        <v>371</v>
      </c>
      <c r="D593" s="8" t="s">
        <v>372</v>
      </c>
      <c r="E593" s="26">
        <v>278.10873168686152</v>
      </c>
      <c r="F593" s="27">
        <f>Tabella3[[#This Row],[Comunicazioni
'[N']]]/571621</f>
        <v>4.865264426724377E-4</v>
      </c>
      <c r="G593" s="20"/>
      <c r="H593" s="27">
        <f>Tabella3[[#This Row],[PESO Comunicazioni 
'[%']]]*Tabella3[[#This Row],[Copertura 
'[No = 0 ; SI = 1']]]</f>
        <v>0</v>
      </c>
    </row>
    <row r="594" spans="1:8" x14ac:dyDescent="0.3">
      <c r="A594" s="8" t="s">
        <v>402</v>
      </c>
      <c r="B594" s="25" t="s">
        <v>5</v>
      </c>
      <c r="C594" s="8" t="s">
        <v>371</v>
      </c>
      <c r="D594" s="8" t="s">
        <v>372</v>
      </c>
      <c r="E594" s="26">
        <v>1247.5584209151245</v>
      </c>
      <c r="F594" s="27">
        <f>Tabella3[[#This Row],[Comunicazioni
'[N']]]/571621</f>
        <v>2.1824922823253947E-3</v>
      </c>
      <c r="G594" s="20"/>
      <c r="H594" s="27">
        <f>Tabella3[[#This Row],[PESO Comunicazioni 
'[%']]]*Tabella3[[#This Row],[Copertura 
'[No = 0 ; SI = 1']]]</f>
        <v>0</v>
      </c>
    </row>
    <row r="595" spans="1:8" x14ac:dyDescent="0.3">
      <c r="A595" s="8" t="s">
        <v>403</v>
      </c>
      <c r="B595" s="25" t="s">
        <v>5</v>
      </c>
      <c r="C595" s="8" t="s">
        <v>371</v>
      </c>
      <c r="D595" s="8" t="s">
        <v>372</v>
      </c>
      <c r="E595" s="26">
        <v>5506.5122563279538</v>
      </c>
      <c r="F595" s="27">
        <f>Tabella3[[#This Row],[Comunicazioni
'[N']]]/571621</f>
        <v>9.6331524844747718E-3</v>
      </c>
      <c r="G595" s="20"/>
      <c r="H595" s="27">
        <f>Tabella3[[#This Row],[PESO Comunicazioni 
'[%']]]*Tabella3[[#This Row],[Copertura 
'[No = 0 ; SI = 1']]]</f>
        <v>0</v>
      </c>
    </row>
    <row r="596" spans="1:8" x14ac:dyDescent="0.3">
      <c r="A596" s="8" t="s">
        <v>404</v>
      </c>
      <c r="B596" s="25" t="s">
        <v>5</v>
      </c>
      <c r="C596" s="8" t="s">
        <v>371</v>
      </c>
      <c r="D596" s="8" t="s">
        <v>372</v>
      </c>
      <c r="E596" s="26">
        <v>31.505294426307252</v>
      </c>
      <c r="F596" s="27">
        <f>Tabella3[[#This Row],[Comunicazioni
'[N']]]/571621</f>
        <v>5.5115705032368041E-5</v>
      </c>
      <c r="G596" s="20"/>
      <c r="H596" s="27">
        <f>Tabella3[[#This Row],[PESO Comunicazioni 
'[%']]]*Tabella3[[#This Row],[Copertura 
'[No = 0 ; SI = 1']]]</f>
        <v>0</v>
      </c>
    </row>
    <row r="597" spans="1:8" x14ac:dyDescent="0.3">
      <c r="A597" s="8" t="s">
        <v>405</v>
      </c>
      <c r="B597" s="25" t="s">
        <v>5</v>
      </c>
      <c r="C597" s="8" t="s">
        <v>371</v>
      </c>
      <c r="D597" s="8" t="s">
        <v>372</v>
      </c>
      <c r="E597" s="26">
        <v>1057.2490477058218</v>
      </c>
      <c r="F597" s="27">
        <f>Tabella3[[#This Row],[Comunicazioni
'[N']]]/571621</f>
        <v>1.8495629931472458E-3</v>
      </c>
      <c r="G597" s="20"/>
      <c r="H597" s="27">
        <f>Tabella3[[#This Row],[PESO Comunicazioni 
'[%']]]*Tabella3[[#This Row],[Copertura 
'[No = 0 ; SI = 1']]]</f>
        <v>0</v>
      </c>
    </row>
    <row r="598" spans="1:8" x14ac:dyDescent="0.3">
      <c r="A598" s="8" t="s">
        <v>406</v>
      </c>
      <c r="B598" s="25" t="s">
        <v>5</v>
      </c>
      <c r="C598" s="8" t="s">
        <v>371</v>
      </c>
      <c r="D598" s="8" t="s">
        <v>372</v>
      </c>
      <c r="E598" s="26">
        <v>773.60797534024618</v>
      </c>
      <c r="F598" s="27">
        <f>Tabella3[[#This Row],[Comunicazioni
'[N']]]/571621</f>
        <v>1.3533582134670457E-3</v>
      </c>
      <c r="G598" s="20"/>
      <c r="H598" s="27">
        <f>Tabella3[[#This Row],[PESO Comunicazioni 
'[%']]]*Tabella3[[#This Row],[Copertura 
'[No = 0 ; SI = 1']]]</f>
        <v>0</v>
      </c>
    </row>
    <row r="599" spans="1:8" x14ac:dyDescent="0.3">
      <c r="A599" s="8" t="s">
        <v>407</v>
      </c>
      <c r="B599" s="25" t="s">
        <v>5</v>
      </c>
      <c r="C599" s="8" t="s">
        <v>371</v>
      </c>
      <c r="D599" s="8" t="s">
        <v>372</v>
      </c>
      <c r="E599" s="26">
        <v>1005.2930980352553</v>
      </c>
      <c r="F599" s="27">
        <f>Tabella3[[#This Row],[Comunicazioni
'[N']]]/571621</f>
        <v>1.7586706892071063E-3</v>
      </c>
      <c r="G599" s="20"/>
      <c r="H599" s="27">
        <f>Tabella3[[#This Row],[PESO Comunicazioni 
'[%']]]*Tabella3[[#This Row],[Copertura 
'[No = 0 ; SI = 1']]]</f>
        <v>0</v>
      </c>
    </row>
    <row r="600" spans="1:8" x14ac:dyDescent="0.3">
      <c r="A600" s="8" t="s">
        <v>408</v>
      </c>
      <c r="B600" s="25" t="s">
        <v>5</v>
      </c>
      <c r="C600" s="8" t="s">
        <v>371</v>
      </c>
      <c r="D600" s="8" t="s">
        <v>372</v>
      </c>
      <c r="E600" s="26">
        <v>99.016639625537081</v>
      </c>
      <c r="F600" s="27">
        <f>Tabella3[[#This Row],[Comunicazioni
'[N']]]/571621</f>
        <v>1.7322078724458527E-4</v>
      </c>
      <c r="G600" s="20"/>
      <c r="H600" s="27">
        <f>Tabella3[[#This Row],[PESO Comunicazioni 
'[%']]]*Tabella3[[#This Row],[Copertura 
'[No = 0 ; SI = 1']]]</f>
        <v>0</v>
      </c>
    </row>
    <row r="601" spans="1:8" x14ac:dyDescent="0.3">
      <c r="A601" s="8" t="s">
        <v>409</v>
      </c>
      <c r="B601" s="25" t="s">
        <v>5</v>
      </c>
      <c r="C601" s="8" t="s">
        <v>371</v>
      </c>
      <c r="D601" s="8" t="s">
        <v>372</v>
      </c>
      <c r="E601" s="26">
        <v>45.570158009480132</v>
      </c>
      <c r="F601" s="27">
        <f>Tabella3[[#This Row],[Comunicazioni
'[N']]]/571621</f>
        <v>7.9720930493246624E-5</v>
      </c>
      <c r="G601" s="20"/>
      <c r="H601" s="27">
        <f>Tabella3[[#This Row],[PESO Comunicazioni 
'[%']]]*Tabella3[[#This Row],[Copertura 
'[No = 0 ; SI = 1']]]</f>
        <v>0</v>
      </c>
    </row>
    <row r="602" spans="1:8" x14ac:dyDescent="0.3">
      <c r="A602" s="8" t="s">
        <v>410</v>
      </c>
      <c r="B602" s="25" t="s">
        <v>5</v>
      </c>
      <c r="C602" s="8" t="s">
        <v>371</v>
      </c>
      <c r="D602" s="8" t="s">
        <v>372</v>
      </c>
      <c r="E602" s="26">
        <v>538.84473927447812</v>
      </c>
      <c r="F602" s="27">
        <f>Tabella3[[#This Row],[Comunicazioni
'[N']]]/571621</f>
        <v>9.4266085268819393E-4</v>
      </c>
      <c r="G602" s="20"/>
      <c r="H602" s="27">
        <f>Tabella3[[#This Row],[PESO Comunicazioni 
'[%']]]*Tabella3[[#This Row],[Copertura 
'[No = 0 ; SI = 1']]]</f>
        <v>0</v>
      </c>
    </row>
    <row r="603" spans="1:8" x14ac:dyDescent="0.3">
      <c r="A603" s="8" t="s">
        <v>411</v>
      </c>
      <c r="B603" s="25" t="s">
        <v>5</v>
      </c>
      <c r="C603" s="8" t="s">
        <v>371</v>
      </c>
      <c r="D603" s="8" t="s">
        <v>372</v>
      </c>
      <c r="E603" s="26">
        <v>195.78290107776647</v>
      </c>
      <c r="F603" s="27">
        <f>Tabella3[[#This Row],[Comunicazioni
'[N']]]/571621</f>
        <v>3.4250473841542992E-4</v>
      </c>
      <c r="G603" s="20"/>
      <c r="H603" s="27">
        <f>Tabella3[[#This Row],[PESO Comunicazioni 
'[%']]]*Tabella3[[#This Row],[Copertura 
'[No = 0 ; SI = 1']]]</f>
        <v>0</v>
      </c>
    </row>
    <row r="604" spans="1:8" x14ac:dyDescent="0.3">
      <c r="A604" s="8" t="s">
        <v>412</v>
      </c>
      <c r="B604" s="25" t="s">
        <v>5</v>
      </c>
      <c r="C604" s="8" t="s">
        <v>371</v>
      </c>
      <c r="D604" s="8" t="s">
        <v>372</v>
      </c>
      <c r="E604" s="26">
        <v>173.21576845474763</v>
      </c>
      <c r="F604" s="27">
        <f>Tabella3[[#This Row],[Comunicazioni
'[N']]]/571621</f>
        <v>3.0302555094152879E-4</v>
      </c>
      <c r="G604" s="20"/>
      <c r="H604" s="27">
        <f>Tabella3[[#This Row],[PESO Comunicazioni 
'[%']]]*Tabella3[[#This Row],[Copertura 
'[No = 0 ; SI = 1']]]</f>
        <v>0</v>
      </c>
    </row>
    <row r="605" spans="1:8" x14ac:dyDescent="0.3">
      <c r="A605" s="8" t="s">
        <v>414</v>
      </c>
      <c r="B605" s="25" t="s">
        <v>5</v>
      </c>
      <c r="C605" s="8" t="s">
        <v>371</v>
      </c>
      <c r="D605" s="8" t="s">
        <v>415</v>
      </c>
      <c r="E605" s="26">
        <v>84.951776042364187</v>
      </c>
      <c r="F605" s="27">
        <f>Tabella3[[#This Row],[Comunicazioni
'[N']]]/571621</f>
        <v>1.4861556178370666E-4</v>
      </c>
      <c r="G605" s="20"/>
      <c r="H605" s="27">
        <f>Tabella3[[#This Row],[PESO Comunicazioni 
'[%']]]*Tabella3[[#This Row],[Copertura 
'[No = 0 ; SI = 1']]]</f>
        <v>0</v>
      </c>
    </row>
    <row r="606" spans="1:8" x14ac:dyDescent="0.3">
      <c r="A606" s="8" t="s">
        <v>416</v>
      </c>
      <c r="B606" s="25" t="s">
        <v>5</v>
      </c>
      <c r="C606" s="8" t="s">
        <v>371</v>
      </c>
      <c r="D606" s="8" t="s">
        <v>415</v>
      </c>
      <c r="E606" s="26">
        <v>92.265505105614096</v>
      </c>
      <c r="F606" s="27">
        <f>Tabella3[[#This Row],[Comunicazioni
'[N']]]/571621</f>
        <v>1.6141027902336354E-4</v>
      </c>
      <c r="G606" s="20"/>
      <c r="H606" s="27">
        <f>Tabella3[[#This Row],[PESO Comunicazioni 
'[%']]]*Tabella3[[#This Row],[Copertura 
'[No = 0 ; SI = 1']]]</f>
        <v>0</v>
      </c>
    </row>
    <row r="607" spans="1:8" x14ac:dyDescent="0.3">
      <c r="A607" s="8" t="s">
        <v>417</v>
      </c>
      <c r="B607" s="25" t="s">
        <v>5</v>
      </c>
      <c r="C607" s="8" t="s">
        <v>371</v>
      </c>
      <c r="D607" s="8" t="s">
        <v>415</v>
      </c>
      <c r="E607" s="26">
        <v>47.820536182787791</v>
      </c>
      <c r="F607" s="27">
        <f>Tabella3[[#This Row],[Comunicazioni
'[N']]]/571621</f>
        <v>8.3657766566987203E-5</v>
      </c>
      <c r="G607" s="20"/>
      <c r="H607" s="27">
        <f>Tabella3[[#This Row],[PESO Comunicazioni 
'[%']]]*Tabella3[[#This Row],[Copertura 
'[No = 0 ; SI = 1']]]</f>
        <v>0</v>
      </c>
    </row>
    <row r="608" spans="1:8" x14ac:dyDescent="0.3">
      <c r="A608" s="8" t="s">
        <v>418</v>
      </c>
      <c r="B608" s="25" t="s">
        <v>5</v>
      </c>
      <c r="C608" s="8" t="s">
        <v>371</v>
      </c>
      <c r="D608" s="8" t="s">
        <v>415</v>
      </c>
      <c r="E608" s="26">
        <v>387.0650458089176</v>
      </c>
      <c r="F608" s="27">
        <f>Tabella3[[#This Row],[Comunicazioni
'[N']]]/571621</f>
        <v>6.7713580468337867E-4</v>
      </c>
      <c r="G608" s="20"/>
      <c r="H608" s="27">
        <f>Tabella3[[#This Row],[PESO Comunicazioni 
'[%']]]*Tabella3[[#This Row],[Copertura 
'[No = 0 ; SI = 1']]]</f>
        <v>0</v>
      </c>
    </row>
    <row r="609" spans="1:8" x14ac:dyDescent="0.3">
      <c r="A609" s="8" t="s">
        <v>419</v>
      </c>
      <c r="B609" s="25" t="s">
        <v>5</v>
      </c>
      <c r="C609" s="8" t="s">
        <v>371</v>
      </c>
      <c r="D609" s="8" t="s">
        <v>415</v>
      </c>
      <c r="E609" s="26">
        <v>100.1418287121909</v>
      </c>
      <c r="F609" s="27">
        <f>Tabella3[[#This Row],[Comunicazioni
'[N']]]/571621</f>
        <v>1.7518920528145554E-4</v>
      </c>
      <c r="G609" s="20"/>
      <c r="H609" s="27">
        <f>Tabella3[[#This Row],[PESO Comunicazioni 
'[%']]]*Tabella3[[#This Row],[Copertura 
'[No = 0 ; SI = 1']]]</f>
        <v>0</v>
      </c>
    </row>
    <row r="610" spans="1:8" x14ac:dyDescent="0.3">
      <c r="A610" s="8" t="s">
        <v>420</v>
      </c>
      <c r="B610" s="25" t="s">
        <v>5</v>
      </c>
      <c r="C610" s="8" t="s">
        <v>371</v>
      </c>
      <c r="D610" s="8" t="s">
        <v>415</v>
      </c>
      <c r="E610" s="26">
        <v>70.886912459191322</v>
      </c>
      <c r="F610" s="27">
        <f>Tabella3[[#This Row],[Comunicazioni
'[N']]]/571621</f>
        <v>1.2401033632282809E-4</v>
      </c>
      <c r="G610" s="20"/>
      <c r="H610" s="27">
        <f>Tabella3[[#This Row],[PESO Comunicazioni 
'[%']]]*Tabella3[[#This Row],[Copertura 
'[No = 0 ; SI = 1']]]</f>
        <v>0</v>
      </c>
    </row>
    <row r="611" spans="1:8" x14ac:dyDescent="0.3">
      <c r="A611" s="8" t="s">
        <v>421</v>
      </c>
      <c r="B611" s="25" t="s">
        <v>5</v>
      </c>
      <c r="C611" s="8" t="s">
        <v>371</v>
      </c>
      <c r="D611" s="8" t="s">
        <v>415</v>
      </c>
      <c r="E611" s="26">
        <v>62.88539976596067</v>
      </c>
      <c r="F611" s="27">
        <f>Tabella3[[#This Row],[Comunicazioni
'[N']]]/571621</f>
        <v>1.1001240291374997E-4</v>
      </c>
      <c r="G611" s="20"/>
      <c r="H611" s="27">
        <f>Tabella3[[#This Row],[PESO Comunicazioni 
'[%']]]*Tabella3[[#This Row],[Copertura 
'[No = 0 ; SI = 1']]]</f>
        <v>0</v>
      </c>
    </row>
    <row r="612" spans="1:8" x14ac:dyDescent="0.3">
      <c r="A612" s="8" t="s">
        <v>422</v>
      </c>
      <c r="B612" s="25" t="s">
        <v>5</v>
      </c>
      <c r="C612" s="8" t="s">
        <v>371</v>
      </c>
      <c r="D612" s="8" t="s">
        <v>415</v>
      </c>
      <c r="E612" s="26">
        <v>1608.0822321116889</v>
      </c>
      <c r="F612" s="27">
        <f>Tabella3[[#This Row],[Comunicazioni
'[N']]]/571621</f>
        <v>2.8131965622531169E-3</v>
      </c>
      <c r="G612" s="20"/>
      <c r="H612" s="27">
        <f>Tabella3[[#This Row],[PESO Comunicazioni 
'[%']]]*Tabella3[[#This Row],[Copertura 
'[No = 0 ; SI = 1']]]</f>
        <v>0</v>
      </c>
    </row>
    <row r="613" spans="1:8" x14ac:dyDescent="0.3">
      <c r="A613" s="8" t="s">
        <v>423</v>
      </c>
      <c r="B613" s="25" t="s">
        <v>5</v>
      </c>
      <c r="C613" s="8" t="s">
        <v>371</v>
      </c>
      <c r="D613" s="8" t="s">
        <v>415</v>
      </c>
      <c r="E613" s="26">
        <v>91.140316018960263</v>
      </c>
      <c r="F613" s="27">
        <f>Tabella3[[#This Row],[Comunicazioni
'[N']]]/571621</f>
        <v>1.5944186098649325E-4</v>
      </c>
      <c r="G613" s="20"/>
      <c r="H613" s="27">
        <f>Tabella3[[#This Row],[PESO Comunicazioni 
'[%']]]*Tabella3[[#This Row],[Copertura 
'[No = 0 ; SI = 1']]]</f>
        <v>0</v>
      </c>
    </row>
    <row r="614" spans="1:8" x14ac:dyDescent="0.3">
      <c r="A614" s="8" t="s">
        <v>424</v>
      </c>
      <c r="B614" s="25" t="s">
        <v>5</v>
      </c>
      <c r="C614" s="8" t="s">
        <v>371</v>
      </c>
      <c r="D614" s="8" t="s">
        <v>415</v>
      </c>
      <c r="E614" s="26">
        <v>366.56126407584105</v>
      </c>
      <c r="F614" s="27">
        <f>Tabella3[[#This Row],[Comunicazioni
'[N']]]/571621</f>
        <v>6.4126626571774136E-4</v>
      </c>
      <c r="G614" s="20"/>
      <c r="H614" s="27">
        <f>Tabella3[[#This Row],[PESO Comunicazioni 
'[%']]]*Tabella3[[#This Row],[Copertura 
'[No = 0 ; SI = 1']]]</f>
        <v>0</v>
      </c>
    </row>
    <row r="615" spans="1:8" x14ac:dyDescent="0.3">
      <c r="A615" s="8" t="s">
        <v>425</v>
      </c>
      <c r="B615" s="25" t="s">
        <v>5</v>
      </c>
      <c r="C615" s="8" t="s">
        <v>371</v>
      </c>
      <c r="D615" s="8" t="s">
        <v>415</v>
      </c>
      <c r="E615" s="26">
        <v>133.3349067684789</v>
      </c>
      <c r="F615" s="27">
        <f>Tabella3[[#This Row],[Comunicazioni
'[N']]]/571621</f>
        <v>2.3325753736912902E-4</v>
      </c>
      <c r="G615" s="20"/>
      <c r="H615" s="27">
        <f>Tabella3[[#This Row],[PESO Comunicazioni 
'[%']]]*Tabella3[[#This Row],[Copertura 
'[No = 0 ; SI = 1']]]</f>
        <v>0</v>
      </c>
    </row>
    <row r="616" spans="1:8" x14ac:dyDescent="0.3">
      <c r="A616" s="8" t="s">
        <v>426</v>
      </c>
      <c r="B616" s="25" t="s">
        <v>5</v>
      </c>
      <c r="C616" s="8" t="s">
        <v>371</v>
      </c>
      <c r="D616" s="8" t="s">
        <v>415</v>
      </c>
      <c r="E616" s="26">
        <v>128.27155587853667</v>
      </c>
      <c r="F616" s="27">
        <f>Tabella3[[#This Row],[Comunicazioni
'[N']]]/571621</f>
        <v>2.2439965620321274E-4</v>
      </c>
      <c r="G616" s="20"/>
      <c r="H616" s="27">
        <f>Tabella3[[#This Row],[PESO Comunicazioni 
'[%']]]*Tabella3[[#This Row],[Copertura 
'[No = 0 ; SI = 1']]]</f>
        <v>0</v>
      </c>
    </row>
    <row r="617" spans="1:8" x14ac:dyDescent="0.3">
      <c r="A617" s="8" t="s">
        <v>427</v>
      </c>
      <c r="B617" s="25" t="s">
        <v>5</v>
      </c>
      <c r="C617" s="8" t="s">
        <v>371</v>
      </c>
      <c r="D617" s="8" t="s">
        <v>415</v>
      </c>
      <c r="E617" s="26">
        <v>295.79954070330359</v>
      </c>
      <c r="F617" s="27">
        <f>Tabella3[[#This Row],[Comunicazioni
'[N']]]/571621</f>
        <v>5.1747493654589951E-4</v>
      </c>
      <c r="G617" s="20"/>
      <c r="H617" s="27">
        <f>Tabella3[[#This Row],[PESO Comunicazioni 
'[%']]]*Tabella3[[#This Row],[Copertura 
'[No = 0 ; SI = 1']]]</f>
        <v>0</v>
      </c>
    </row>
    <row r="618" spans="1:8" x14ac:dyDescent="0.3">
      <c r="A618" s="8" t="s">
        <v>428</v>
      </c>
      <c r="B618" s="25" t="s">
        <v>5</v>
      </c>
      <c r="C618" s="8" t="s">
        <v>371</v>
      </c>
      <c r="D618" s="8" t="s">
        <v>415</v>
      </c>
      <c r="E618" s="26">
        <v>120.39523227195986</v>
      </c>
      <c r="F618" s="27">
        <f>Tabella3[[#This Row],[Comunicazioni
'[N']]]/571621</f>
        <v>2.1062072994512072E-4</v>
      </c>
      <c r="G618" s="20"/>
      <c r="H618" s="27">
        <f>Tabella3[[#This Row],[PESO Comunicazioni 
'[%']]]*Tabella3[[#This Row],[Copertura 
'[No = 0 ; SI = 1']]]</f>
        <v>0</v>
      </c>
    </row>
    <row r="619" spans="1:8" x14ac:dyDescent="0.3">
      <c r="A619" s="8" t="s">
        <v>429</v>
      </c>
      <c r="B619" s="25" t="s">
        <v>5</v>
      </c>
      <c r="C619" s="8" t="s">
        <v>371</v>
      </c>
      <c r="D619" s="8" t="s">
        <v>415</v>
      </c>
      <c r="E619" s="26">
        <v>203.09663014101639</v>
      </c>
      <c r="F619" s="27">
        <f>Tabella3[[#This Row],[Comunicazioni
'[N']]]/571621</f>
        <v>3.5529945565508685E-4</v>
      </c>
      <c r="G619" s="20"/>
      <c r="H619" s="27">
        <f>Tabella3[[#This Row],[PESO Comunicazioni 
'[%']]]*Tabella3[[#This Row],[Copertura 
'[No = 0 ; SI = 1']]]</f>
        <v>0</v>
      </c>
    </row>
    <row r="620" spans="1:8" x14ac:dyDescent="0.3">
      <c r="A620" s="8" t="s">
        <v>430</v>
      </c>
      <c r="B620" s="25" t="s">
        <v>5</v>
      </c>
      <c r="C620" s="8" t="s">
        <v>371</v>
      </c>
      <c r="D620" s="8" t="s">
        <v>415</v>
      </c>
      <c r="E620" s="26">
        <v>372.87499313909098</v>
      </c>
      <c r="F620" s="27">
        <f>Tabella3[[#This Row],[Comunicazioni
'[N']]]/571621</f>
        <v>6.5231157207151411E-4</v>
      </c>
      <c r="G620" s="20"/>
      <c r="H620" s="27">
        <f>Tabella3[[#This Row],[PESO Comunicazioni 
'[%']]]*Tabella3[[#This Row],[Copertura 
'[No = 0 ; SI = 1']]]</f>
        <v>0</v>
      </c>
    </row>
    <row r="621" spans="1:8" x14ac:dyDescent="0.3">
      <c r="A621" s="8" t="s">
        <v>431</v>
      </c>
      <c r="B621" s="25" t="s">
        <v>5</v>
      </c>
      <c r="C621" s="8" t="s">
        <v>371</v>
      </c>
      <c r="D621" s="8" t="s">
        <v>415</v>
      </c>
      <c r="E621" s="26">
        <v>624.22956491956813</v>
      </c>
      <c r="F621" s="27">
        <f>Tabella3[[#This Row],[Comunicazioni
'[N']]]/571621</f>
        <v>1.092033996161037E-3</v>
      </c>
      <c r="G621" s="20"/>
      <c r="H621" s="27">
        <f>Tabella3[[#This Row],[PESO Comunicazioni 
'[%']]]*Tabella3[[#This Row],[Copertura 
'[No = 0 ; SI = 1']]]</f>
        <v>0</v>
      </c>
    </row>
    <row r="622" spans="1:8" x14ac:dyDescent="0.3">
      <c r="A622" s="8" t="s">
        <v>432</v>
      </c>
      <c r="B622" s="25" t="s">
        <v>5</v>
      </c>
      <c r="C622" s="8" t="s">
        <v>371</v>
      </c>
      <c r="D622" s="8" t="s">
        <v>415</v>
      </c>
      <c r="E622" s="26">
        <v>291.2987843566882</v>
      </c>
      <c r="F622" s="27">
        <f>Tabella3[[#This Row],[Comunicazioni
'[N']]]/571621</f>
        <v>5.0960126439841813E-4</v>
      </c>
      <c r="G622" s="20"/>
      <c r="H622" s="27">
        <f>Tabella3[[#This Row],[PESO Comunicazioni 
'[%']]]*Tabella3[[#This Row],[Copertura 
'[No = 0 ; SI = 1']]]</f>
        <v>0</v>
      </c>
    </row>
    <row r="623" spans="1:8" x14ac:dyDescent="0.3">
      <c r="A623" s="8" t="s">
        <v>433</v>
      </c>
      <c r="B623" s="25" t="s">
        <v>5</v>
      </c>
      <c r="C623" s="8" t="s">
        <v>371</v>
      </c>
      <c r="D623" s="8" t="s">
        <v>415</v>
      </c>
      <c r="E623" s="26">
        <v>71.449507002518217</v>
      </c>
      <c r="F623" s="27">
        <f>Tabella3[[#This Row],[Comunicazioni
'[N']]]/571621</f>
        <v>1.2499454534126321E-4</v>
      </c>
      <c r="G623" s="20"/>
      <c r="H623" s="27">
        <f>Tabella3[[#This Row],[PESO Comunicazioni 
'[%']]]*Tabella3[[#This Row],[Copertura 
'[No = 0 ; SI = 1']]]</f>
        <v>0</v>
      </c>
    </row>
    <row r="624" spans="1:8" x14ac:dyDescent="0.3">
      <c r="A624" s="8" t="s">
        <v>434</v>
      </c>
      <c r="B624" s="25" t="s">
        <v>5</v>
      </c>
      <c r="C624" s="8" t="s">
        <v>371</v>
      </c>
      <c r="D624" s="8" t="s">
        <v>415</v>
      </c>
      <c r="E624" s="26">
        <v>144.58679763501721</v>
      </c>
      <c r="F624" s="27">
        <f>Tabella3[[#This Row],[Comunicazioni
'[N']]]/571621</f>
        <v>2.5294171773783191E-4</v>
      </c>
      <c r="G624" s="20"/>
      <c r="H624" s="27">
        <f>Tabella3[[#This Row],[PESO Comunicazioni 
'[%']]]*Tabella3[[#This Row],[Copertura 
'[No = 0 ; SI = 1']]]</f>
        <v>0</v>
      </c>
    </row>
    <row r="625" spans="1:8" x14ac:dyDescent="0.3">
      <c r="A625" s="8" t="s">
        <v>435</v>
      </c>
      <c r="B625" s="25" t="s">
        <v>5</v>
      </c>
      <c r="C625" s="8" t="s">
        <v>371</v>
      </c>
      <c r="D625" s="8" t="s">
        <v>415</v>
      </c>
      <c r="E625" s="26">
        <v>61.322805222633754</v>
      </c>
      <c r="F625" s="27">
        <f>Tabella3[[#This Row],[Comunicazioni
'[N']]]/571621</f>
        <v>1.0727878300943065E-4</v>
      </c>
      <c r="G625" s="20"/>
      <c r="H625" s="27">
        <f>Tabella3[[#This Row],[PESO Comunicazioni 
'[%']]]*Tabella3[[#This Row],[Copertura 
'[No = 0 ; SI = 1']]]</f>
        <v>0</v>
      </c>
    </row>
    <row r="626" spans="1:8" x14ac:dyDescent="0.3">
      <c r="A626" s="8" t="s">
        <v>436</v>
      </c>
      <c r="B626" s="25" t="s">
        <v>5</v>
      </c>
      <c r="C626" s="8" t="s">
        <v>371</v>
      </c>
      <c r="D626" s="8" t="s">
        <v>415</v>
      </c>
      <c r="E626" s="26">
        <v>56.571670702710776</v>
      </c>
      <c r="F626" s="27">
        <f>Tabella3[[#This Row],[Comunicazioni
'[N']]]/571621</f>
        <v>9.8967096559977289E-5</v>
      </c>
      <c r="G626" s="20"/>
      <c r="H626" s="27">
        <f>Tabella3[[#This Row],[PESO Comunicazioni 
'[%']]]*Tabella3[[#This Row],[Copertura 
'[No = 0 ; SI = 1']]]</f>
        <v>0</v>
      </c>
    </row>
    <row r="627" spans="1:8" x14ac:dyDescent="0.3">
      <c r="A627" s="8" t="s">
        <v>437</v>
      </c>
      <c r="B627" s="25" t="s">
        <v>5</v>
      </c>
      <c r="C627" s="8" t="s">
        <v>371</v>
      </c>
      <c r="D627" s="8" t="s">
        <v>415</v>
      </c>
      <c r="E627" s="26">
        <v>62.88539976596067</v>
      </c>
      <c r="F627" s="27">
        <f>Tabella3[[#This Row],[Comunicazioni
'[N']]]/571621</f>
        <v>1.1001240291374997E-4</v>
      </c>
      <c r="G627" s="20"/>
      <c r="H627" s="27">
        <f>Tabella3[[#This Row],[PESO Comunicazioni 
'[%']]]*Tabella3[[#This Row],[Copertura 
'[No = 0 ; SI = 1']]]</f>
        <v>0</v>
      </c>
    </row>
    <row r="628" spans="1:8" x14ac:dyDescent="0.3">
      <c r="A628" s="8" t="s">
        <v>438</v>
      </c>
      <c r="B628" s="25" t="s">
        <v>5</v>
      </c>
      <c r="C628" s="8" t="s">
        <v>371</v>
      </c>
      <c r="D628" s="8" t="s">
        <v>415</v>
      </c>
      <c r="E628" s="26">
        <v>1839.4197998151396</v>
      </c>
      <c r="F628" s="27">
        <f>Tabella3[[#This Row],[Comunicazioni
'[N']]]/571621</f>
        <v>3.2179010215075015E-3</v>
      </c>
      <c r="G628" s="20"/>
      <c r="H628" s="27">
        <f>Tabella3[[#This Row],[PESO Comunicazioni 
'[%']]]*Tabella3[[#This Row],[Copertura 
'[No = 0 ; SI = 1']]]</f>
        <v>0</v>
      </c>
    </row>
    <row r="629" spans="1:8" x14ac:dyDescent="0.3">
      <c r="A629" s="8" t="s">
        <v>439</v>
      </c>
      <c r="B629" s="25" t="s">
        <v>5</v>
      </c>
      <c r="C629" s="8" t="s">
        <v>371</v>
      </c>
      <c r="D629" s="8" t="s">
        <v>415</v>
      </c>
      <c r="E629" s="26">
        <v>555.84776466093933</v>
      </c>
      <c r="F629" s="27">
        <f>Tabella3[[#This Row],[Comunicazioni
'[N']]]/571621</f>
        <v>9.7240613039223421E-4</v>
      </c>
      <c r="G629" s="20"/>
      <c r="H629" s="27">
        <f>Tabella3[[#This Row],[PESO Comunicazioni 
'[%']]]*Tabella3[[#This Row],[Copertura 
'[No = 0 ; SI = 1']]]</f>
        <v>0</v>
      </c>
    </row>
    <row r="630" spans="1:8" x14ac:dyDescent="0.3">
      <c r="A630" s="8" t="s">
        <v>440</v>
      </c>
      <c r="B630" s="25" t="s">
        <v>5</v>
      </c>
      <c r="C630" s="8" t="s">
        <v>371</v>
      </c>
      <c r="D630" s="8" t="s">
        <v>415</v>
      </c>
      <c r="E630" s="26">
        <v>129.95933950851739</v>
      </c>
      <c r="F630" s="27">
        <f>Tabella3[[#This Row],[Comunicazioni
'[N']]]/571621</f>
        <v>2.2735228325851812E-4</v>
      </c>
      <c r="G630" s="20"/>
      <c r="H630" s="27">
        <f>Tabella3[[#This Row],[PESO Comunicazioni 
'[%']]]*Tabella3[[#This Row],[Copertura 
'[No = 0 ; SI = 1']]]</f>
        <v>0</v>
      </c>
    </row>
    <row r="631" spans="1:8" x14ac:dyDescent="0.3">
      <c r="A631" s="8" t="s">
        <v>441</v>
      </c>
      <c r="B631" s="25" t="s">
        <v>5</v>
      </c>
      <c r="C631" s="8" t="s">
        <v>371</v>
      </c>
      <c r="D631" s="8" t="s">
        <v>415</v>
      </c>
      <c r="E631" s="26">
        <v>669.66527545726581</v>
      </c>
      <c r="F631" s="27">
        <f>Tabella3[[#This Row],[Comunicazioni
'[N']]]/571621</f>
        <v>1.1715197227835678E-3</v>
      </c>
      <c r="G631" s="20"/>
      <c r="H631" s="27">
        <f>Tabella3[[#This Row],[PESO Comunicazioni 
'[%']]]*Tabella3[[#This Row],[Copertura 
'[No = 0 ; SI = 1']]]</f>
        <v>0</v>
      </c>
    </row>
    <row r="632" spans="1:8" x14ac:dyDescent="0.3">
      <c r="A632" s="8" t="s">
        <v>442</v>
      </c>
      <c r="B632" s="25" t="s">
        <v>5</v>
      </c>
      <c r="C632" s="8" t="s">
        <v>371</v>
      </c>
      <c r="D632" s="8" t="s">
        <v>415</v>
      </c>
      <c r="E632" s="26">
        <v>179.57318339594141</v>
      </c>
      <c r="F632" s="27">
        <f>Tabella3[[#This Row],[Comunicazioni
'[N']]]/571621</f>
        <v>3.141472818457359E-4</v>
      </c>
      <c r="G632" s="20"/>
      <c r="H632" s="27">
        <f>Tabella3[[#This Row],[PESO Comunicazioni 
'[%']]]*Tabella3[[#This Row],[Copertura 
'[No = 0 ; SI = 1']]]</f>
        <v>0</v>
      </c>
    </row>
    <row r="633" spans="1:8" x14ac:dyDescent="0.3">
      <c r="A633" s="8" t="s">
        <v>443</v>
      </c>
      <c r="B633" s="25" t="s">
        <v>5</v>
      </c>
      <c r="C633" s="8" t="s">
        <v>371</v>
      </c>
      <c r="D633" s="8" t="s">
        <v>415</v>
      </c>
      <c r="E633" s="26">
        <v>708.85684082032321</v>
      </c>
      <c r="F633" s="27">
        <f>Tabella3[[#This Row],[Comunicazioni
'[N']]]/571621</f>
        <v>1.2400818738645418E-3</v>
      </c>
      <c r="G633" s="20"/>
      <c r="H633" s="27">
        <f>Tabella3[[#This Row],[PESO Comunicazioni 
'[%']]]*Tabella3[[#This Row],[Copertura 
'[No = 0 ; SI = 1']]]</f>
        <v>0</v>
      </c>
    </row>
    <row r="634" spans="1:8" x14ac:dyDescent="0.3">
      <c r="A634" s="8" t="s">
        <v>444</v>
      </c>
      <c r="B634" s="25" t="s">
        <v>5</v>
      </c>
      <c r="C634" s="8" t="s">
        <v>371</v>
      </c>
      <c r="D634" s="8" t="s">
        <v>415</v>
      </c>
      <c r="E634" s="26">
        <v>493.45725269441618</v>
      </c>
      <c r="F634" s="27">
        <f>Tabella3[[#This Row],[Comunicazioni
'[N']]]/571621</f>
        <v>8.6325948958211151E-4</v>
      </c>
      <c r="G634" s="20"/>
      <c r="H634" s="27">
        <f>Tabella3[[#This Row],[PESO Comunicazioni 
'[%']]]*Tabella3[[#This Row],[Copertura 
'[No = 0 ; SI = 1']]]</f>
        <v>0</v>
      </c>
    </row>
    <row r="635" spans="1:8" x14ac:dyDescent="0.3">
      <c r="A635" s="8" t="s">
        <v>445</v>
      </c>
      <c r="B635" s="25" t="s">
        <v>5</v>
      </c>
      <c r="C635" s="8" t="s">
        <v>371</v>
      </c>
      <c r="D635" s="8" t="s">
        <v>415</v>
      </c>
      <c r="E635" s="26">
        <v>341.95782681528675</v>
      </c>
      <c r="F635" s="27">
        <f>Tabella3[[#This Row],[Comunicazioni
'[N']]]/571621</f>
        <v>5.9822474474395928E-4</v>
      </c>
      <c r="G635" s="20"/>
      <c r="H635" s="27">
        <f>Tabella3[[#This Row],[PESO Comunicazioni 
'[%']]]*Tabella3[[#This Row],[Copertura 
'[No = 0 ; SI = 1']]]</f>
        <v>0</v>
      </c>
    </row>
    <row r="636" spans="1:8" x14ac:dyDescent="0.3">
      <c r="A636" s="8" t="s">
        <v>447</v>
      </c>
      <c r="B636" s="25" t="s">
        <v>5</v>
      </c>
      <c r="C636" s="8" t="s">
        <v>371</v>
      </c>
      <c r="D636" s="8" t="s">
        <v>448</v>
      </c>
      <c r="E636" s="26">
        <v>2912.8008162835167</v>
      </c>
      <c r="F636" s="27">
        <f>Tabella3[[#This Row],[Comunicazioni
'[N']]]/571621</f>
        <v>5.0956854564187049E-3</v>
      </c>
      <c r="G636" s="20"/>
      <c r="H636" s="27">
        <f>Tabella3[[#This Row],[PESO Comunicazioni 
'[%']]]*Tabella3[[#This Row],[Copertura 
'[No = 0 ; SI = 1']]]</f>
        <v>0</v>
      </c>
    </row>
    <row r="637" spans="1:8" x14ac:dyDescent="0.3">
      <c r="A637" s="8" t="s">
        <v>449</v>
      </c>
      <c r="B637" s="25" t="s">
        <v>5</v>
      </c>
      <c r="C637" s="8" t="s">
        <v>371</v>
      </c>
      <c r="D637" s="8" t="s">
        <v>448</v>
      </c>
      <c r="E637" s="26">
        <v>159.65166121819007</v>
      </c>
      <c r="F637" s="27">
        <f>Tabella3[[#This Row],[Comunicazioni
'[N']]]/571621</f>
        <v>2.7929635408459466E-4</v>
      </c>
      <c r="G637" s="20"/>
      <c r="H637" s="27">
        <f>Tabella3[[#This Row],[PESO Comunicazioni 
'[%']]]*Tabella3[[#This Row],[Copertura 
'[No = 0 ; SI = 1']]]</f>
        <v>0</v>
      </c>
    </row>
    <row r="638" spans="1:8" x14ac:dyDescent="0.3">
      <c r="A638" s="8" t="s">
        <v>450</v>
      </c>
      <c r="B638" s="25" t="s">
        <v>5</v>
      </c>
      <c r="C638" s="8" t="s">
        <v>371</v>
      </c>
      <c r="D638" s="8" t="s">
        <v>451</v>
      </c>
      <c r="E638" s="26">
        <v>1051.8014178480237</v>
      </c>
      <c r="F638" s="27">
        <f>Tabella3[[#This Row],[Comunicazioni
'[N']]]/571621</f>
        <v>1.8400328501717461E-3</v>
      </c>
      <c r="G638" s="20"/>
      <c r="H638" s="27">
        <f>Tabella3[[#This Row],[PESO Comunicazioni 
'[%']]]*Tabella3[[#This Row],[Copertura 
'[No = 0 ; SI = 1']]]</f>
        <v>0</v>
      </c>
    </row>
    <row r="639" spans="1:8" x14ac:dyDescent="0.3">
      <c r="A639" s="8" t="s">
        <v>452</v>
      </c>
      <c r="B639" s="25" t="s">
        <v>5</v>
      </c>
      <c r="C639" s="8" t="s">
        <v>371</v>
      </c>
      <c r="D639" s="8" t="s">
        <v>448</v>
      </c>
      <c r="E639" s="26">
        <v>1316.2826914083855</v>
      </c>
      <c r="F639" s="27">
        <f>Tabella3[[#This Row],[Comunicazioni
'[N']]]/571621</f>
        <v>2.3027192692507545E-3</v>
      </c>
      <c r="G639" s="20"/>
      <c r="H639" s="27">
        <f>Tabella3[[#This Row],[PESO Comunicazioni 
'[%']]]*Tabella3[[#This Row],[Copertura 
'[No = 0 ; SI = 1']]]</f>
        <v>0</v>
      </c>
    </row>
    <row r="640" spans="1:8" x14ac:dyDescent="0.3">
      <c r="A640" s="8" t="s">
        <v>453</v>
      </c>
      <c r="B640" s="25" t="s">
        <v>5</v>
      </c>
      <c r="C640" s="8" t="s">
        <v>371</v>
      </c>
      <c r="D640" s="8" t="s">
        <v>448</v>
      </c>
      <c r="E640" s="26">
        <v>216.03630463753544</v>
      </c>
      <c r="F640" s="27">
        <f>Tabella3[[#This Row],[Comunicazioni
'[N']]]/571621</f>
        <v>3.7793626307909512E-4</v>
      </c>
      <c r="G640" s="20"/>
      <c r="H640" s="27">
        <f>Tabella3[[#This Row],[PESO Comunicazioni 
'[%']]]*Tabella3[[#This Row],[Copertura 
'[No = 0 ; SI = 1']]]</f>
        <v>0</v>
      </c>
    </row>
    <row r="641" spans="1:8" x14ac:dyDescent="0.3">
      <c r="A641" s="8" t="s">
        <v>454</v>
      </c>
      <c r="B641" s="25" t="s">
        <v>5</v>
      </c>
      <c r="C641" s="8" t="s">
        <v>371</v>
      </c>
      <c r="D641" s="8" t="s">
        <v>448</v>
      </c>
      <c r="E641" s="26">
        <v>263.16905719034247</v>
      </c>
      <c r="F641" s="27">
        <f>Tabella3[[#This Row],[Comunicazioni
'[N']]]/571621</f>
        <v>4.6039081347666106E-4</v>
      </c>
      <c r="G641" s="20"/>
      <c r="H641" s="27">
        <f>Tabella3[[#This Row],[PESO Comunicazioni 
'[%']]]*Tabella3[[#This Row],[Copertura 
'[No = 0 ; SI = 1']]]</f>
        <v>0</v>
      </c>
    </row>
    <row r="642" spans="1:8" x14ac:dyDescent="0.3">
      <c r="A642" s="8" t="s">
        <v>455</v>
      </c>
      <c r="B642" s="25" t="s">
        <v>5</v>
      </c>
      <c r="C642" s="8" t="s">
        <v>371</v>
      </c>
      <c r="D642" s="8" t="s">
        <v>448</v>
      </c>
      <c r="E642" s="26">
        <v>1276.9644242654438</v>
      </c>
      <c r="F642" s="27">
        <f>Tabella3[[#This Row],[Comunicazioni
'[N']]]/571621</f>
        <v>2.23393546469679E-3</v>
      </c>
      <c r="G642" s="20"/>
      <c r="H642" s="27">
        <f>Tabella3[[#This Row],[PESO Comunicazioni 
'[%']]]*Tabella3[[#This Row],[Copertura 
'[No = 0 ; SI = 1']]]</f>
        <v>0</v>
      </c>
    </row>
    <row r="643" spans="1:8" x14ac:dyDescent="0.3">
      <c r="A643" s="8" t="s">
        <v>456</v>
      </c>
      <c r="B643" s="25" t="s">
        <v>5</v>
      </c>
      <c r="C643" s="8" t="s">
        <v>371</v>
      </c>
      <c r="D643" s="8" t="s">
        <v>448</v>
      </c>
      <c r="E643" s="26">
        <v>631.10588852614501</v>
      </c>
      <c r="F643" s="27">
        <f>Tabella3[[#This Row],[Comunicazioni
'[N']]]/571621</f>
        <v>1.104063511533245E-3</v>
      </c>
      <c r="G643" s="20"/>
      <c r="H643" s="27">
        <f>Tabella3[[#This Row],[PESO Comunicazioni 
'[%']]]*Tabella3[[#This Row],[Copertura 
'[No = 0 ; SI = 1']]]</f>
        <v>0</v>
      </c>
    </row>
    <row r="644" spans="1:8" x14ac:dyDescent="0.3">
      <c r="A644" s="8" t="s">
        <v>457</v>
      </c>
      <c r="B644" s="25" t="s">
        <v>5</v>
      </c>
      <c r="C644" s="8" t="s">
        <v>371</v>
      </c>
      <c r="D644" s="8" t="s">
        <v>451</v>
      </c>
      <c r="E644" s="26">
        <v>183.40582112457435</v>
      </c>
      <c r="F644" s="27">
        <f>Tabella3[[#This Row],[Comunicazioni
'[N']]]/571621</f>
        <v>3.2085214000985679E-4</v>
      </c>
      <c r="G644" s="20"/>
      <c r="H644" s="27">
        <f>Tabella3[[#This Row],[PESO Comunicazioni 
'[%']]]*Tabella3[[#This Row],[Copertura 
'[No = 0 ; SI = 1']]]</f>
        <v>0</v>
      </c>
    </row>
    <row r="645" spans="1:8" x14ac:dyDescent="0.3">
      <c r="A645" s="8" t="s">
        <v>458</v>
      </c>
      <c r="B645" s="25" t="s">
        <v>5</v>
      </c>
      <c r="C645" s="8" t="s">
        <v>371</v>
      </c>
      <c r="D645" s="8" t="s">
        <v>448</v>
      </c>
      <c r="E645" s="26">
        <v>110.26853049207537</v>
      </c>
      <c r="F645" s="27">
        <f>Tabella3[[#This Row],[Comunicazioni
'[N']]]/571621</f>
        <v>1.9290496761328811E-4</v>
      </c>
      <c r="G645" s="20"/>
      <c r="H645" s="27">
        <f>Tabella3[[#This Row],[PESO Comunicazioni 
'[%']]]*Tabella3[[#This Row],[Copertura 
'[No = 0 ; SI = 1']]]</f>
        <v>0</v>
      </c>
    </row>
    <row r="646" spans="1:8" x14ac:dyDescent="0.3">
      <c r="A646" s="8" t="s">
        <v>459</v>
      </c>
      <c r="B646" s="25" t="s">
        <v>5</v>
      </c>
      <c r="C646" s="8" t="s">
        <v>371</v>
      </c>
      <c r="D646" s="8" t="s">
        <v>448</v>
      </c>
      <c r="E646" s="26">
        <v>754.68663538823967</v>
      </c>
      <c r="F646" s="27">
        <f>Tabella3[[#This Row],[Comunicazioni
'[N']]]/571621</f>
        <v>1.3202570153794905E-3</v>
      </c>
      <c r="G646" s="20"/>
      <c r="H646" s="27">
        <f>Tabella3[[#This Row],[PESO Comunicazioni 
'[%']]]*Tabella3[[#This Row],[Copertura 
'[No = 0 ; SI = 1']]]</f>
        <v>0</v>
      </c>
    </row>
    <row r="647" spans="1:8" x14ac:dyDescent="0.3">
      <c r="A647" s="8" t="s">
        <v>460</v>
      </c>
      <c r="B647" s="25" t="s">
        <v>5</v>
      </c>
      <c r="C647" s="8" t="s">
        <v>371</v>
      </c>
      <c r="D647" s="8" t="s">
        <v>448</v>
      </c>
      <c r="E647" s="26">
        <v>54.009076159383859</v>
      </c>
      <c r="F647" s="27">
        <f>Tabella3[[#This Row],[Comunicazioni
'[N']]]/571621</f>
        <v>9.4484065769773781E-5</v>
      </c>
      <c r="G647" s="20"/>
      <c r="H647" s="27">
        <f>Tabella3[[#This Row],[PESO Comunicazioni 
'[%']]]*Tabella3[[#This Row],[Copertura 
'[No = 0 ; SI = 1']]]</f>
        <v>0</v>
      </c>
    </row>
    <row r="648" spans="1:8" x14ac:dyDescent="0.3">
      <c r="A648" s="8" t="s">
        <v>461</v>
      </c>
      <c r="B648" s="25" t="s">
        <v>5</v>
      </c>
      <c r="C648" s="8" t="s">
        <v>371</v>
      </c>
      <c r="D648" s="8" t="s">
        <v>448</v>
      </c>
      <c r="E648" s="26">
        <v>54.571670702710776</v>
      </c>
      <c r="F648" s="27">
        <f>Tabella3[[#This Row],[Comunicazioni
'[N']]]/571621</f>
        <v>9.5468274788208926E-5</v>
      </c>
      <c r="G648" s="20"/>
      <c r="H648" s="27">
        <f>Tabella3[[#This Row],[PESO Comunicazioni 
'[%']]]*Tabella3[[#This Row],[Copertura 
'[No = 0 ; SI = 1']]]</f>
        <v>0</v>
      </c>
    </row>
    <row r="649" spans="1:8" x14ac:dyDescent="0.3">
      <c r="A649" s="8" t="s">
        <v>462</v>
      </c>
      <c r="B649" s="25" t="s">
        <v>5</v>
      </c>
      <c r="C649" s="8" t="s">
        <v>371</v>
      </c>
      <c r="D649" s="8" t="s">
        <v>448</v>
      </c>
      <c r="E649" s="26">
        <v>191.96841566790127</v>
      </c>
      <c r="F649" s="27">
        <f>Tabella3[[#This Row],[Comunicazioni
'[N']]]/571621</f>
        <v>3.3583163611536538E-4</v>
      </c>
      <c r="G649" s="20"/>
      <c r="H649" s="27">
        <f>Tabella3[[#This Row],[PESO Comunicazioni 
'[%']]]*Tabella3[[#This Row],[Copertura 
'[No = 0 ; SI = 1']]]</f>
        <v>0</v>
      </c>
    </row>
    <row r="650" spans="1:8" x14ac:dyDescent="0.3">
      <c r="A650" s="8" t="s">
        <v>463</v>
      </c>
      <c r="B650" s="25" t="s">
        <v>5</v>
      </c>
      <c r="C650" s="8" t="s">
        <v>371</v>
      </c>
      <c r="D650" s="8" t="s">
        <v>448</v>
      </c>
      <c r="E650" s="26">
        <v>269.45404508221014</v>
      </c>
      <c r="F650" s="27">
        <f>Tabella3[[#This Row],[Comunicazioni
'[N']]]/571621</f>
        <v>4.7138583971234463E-4</v>
      </c>
      <c r="G650" s="20"/>
      <c r="H650" s="27">
        <f>Tabella3[[#This Row],[PESO Comunicazioni 
'[%']]]*Tabella3[[#This Row],[Copertura 
'[No = 0 ; SI = 1']]]</f>
        <v>0</v>
      </c>
    </row>
    <row r="651" spans="1:8" x14ac:dyDescent="0.3">
      <c r="A651" s="8" t="s">
        <v>464</v>
      </c>
      <c r="B651" s="25" t="s">
        <v>5</v>
      </c>
      <c r="C651" s="8" t="s">
        <v>371</v>
      </c>
      <c r="D651" s="8" t="s">
        <v>448</v>
      </c>
      <c r="E651" s="26">
        <v>994.62158957932195</v>
      </c>
      <c r="F651" s="27">
        <f>Tabella3[[#This Row],[Comunicazioni
'[N']]]/571621</f>
        <v>1.7400018361454915E-3</v>
      </c>
      <c r="G651" s="20"/>
      <c r="H651" s="27">
        <f>Tabella3[[#This Row],[PESO Comunicazioni 
'[%']]]*Tabella3[[#This Row],[Copertura 
'[No = 0 ; SI = 1']]]</f>
        <v>0</v>
      </c>
    </row>
    <row r="652" spans="1:8" x14ac:dyDescent="0.3">
      <c r="A652" s="8" t="s">
        <v>465</v>
      </c>
      <c r="B652" s="25" t="s">
        <v>5</v>
      </c>
      <c r="C652" s="8" t="s">
        <v>371</v>
      </c>
      <c r="D652" s="8" t="s">
        <v>448</v>
      </c>
      <c r="E652" s="26">
        <v>309.86137890001515</v>
      </c>
      <c r="F652" s="27">
        <f>Tabella3[[#This Row],[Comunicazioni
'[N']]]/571621</f>
        <v>5.4207486936276865E-4</v>
      </c>
      <c r="G652" s="20"/>
      <c r="H652" s="27">
        <f>Tabella3[[#This Row],[PESO Comunicazioni 
'[%']]]*Tabella3[[#This Row],[Copertura 
'[No = 0 ; SI = 1']]]</f>
        <v>0</v>
      </c>
    </row>
    <row r="653" spans="1:8" x14ac:dyDescent="0.3">
      <c r="A653" s="8" t="s">
        <v>466</v>
      </c>
      <c r="B653" s="25" t="s">
        <v>5</v>
      </c>
      <c r="C653" s="8" t="s">
        <v>371</v>
      </c>
      <c r="D653" s="8" t="s">
        <v>448</v>
      </c>
      <c r="E653" s="26">
        <v>133.89750131180583</v>
      </c>
      <c r="F653" s="27">
        <f>Tabella3[[#This Row],[Comunicazioni
'[N']]]/571621</f>
        <v>2.3424174638756419E-4</v>
      </c>
      <c r="G653" s="20"/>
      <c r="H653" s="27">
        <f>Tabella3[[#This Row],[PESO Comunicazioni 
'[%']]]*Tabella3[[#This Row],[Copertura 
'[No = 0 ; SI = 1']]]</f>
        <v>0</v>
      </c>
    </row>
    <row r="654" spans="1:8" x14ac:dyDescent="0.3">
      <c r="A654" s="8" t="s">
        <v>467</v>
      </c>
      <c r="B654" s="25" t="s">
        <v>5</v>
      </c>
      <c r="C654" s="8" t="s">
        <v>371</v>
      </c>
      <c r="D654" s="8" t="s">
        <v>451</v>
      </c>
      <c r="E654" s="26">
        <v>1043.4137490422172</v>
      </c>
      <c r="F654" s="27">
        <f>Tabella3[[#This Row],[Comunicazioni
'[N']]]/571621</f>
        <v>1.8253593710556772E-3</v>
      </c>
      <c r="G654" s="20"/>
      <c r="H654" s="27">
        <f>Tabella3[[#This Row],[PESO Comunicazioni 
'[%']]]*Tabella3[[#This Row],[Copertura 
'[No = 0 ; SI = 1']]]</f>
        <v>0</v>
      </c>
    </row>
    <row r="655" spans="1:8" x14ac:dyDescent="0.3">
      <c r="A655" s="8" t="s">
        <v>468</v>
      </c>
      <c r="B655" s="25" t="s">
        <v>5</v>
      </c>
      <c r="C655" s="8" t="s">
        <v>371</v>
      </c>
      <c r="D655" s="8" t="s">
        <v>448</v>
      </c>
      <c r="E655" s="26">
        <v>56.822048876018435</v>
      </c>
      <c r="F655" s="27">
        <f>Tabella3[[#This Row],[Comunicazioni
'[N']]]/571621</f>
        <v>9.9405110861949504E-5</v>
      </c>
      <c r="G655" s="20"/>
      <c r="H655" s="27">
        <f>Tabella3[[#This Row],[PESO Comunicazioni 
'[%']]]*Tabella3[[#This Row],[Copertura 
'[No = 0 ; SI = 1']]]</f>
        <v>0</v>
      </c>
    </row>
    <row r="656" spans="1:8" x14ac:dyDescent="0.3">
      <c r="A656" s="8" t="s">
        <v>469</v>
      </c>
      <c r="B656" s="25" t="s">
        <v>5</v>
      </c>
      <c r="C656" s="8" t="s">
        <v>371</v>
      </c>
      <c r="D656" s="8" t="s">
        <v>451</v>
      </c>
      <c r="E656" s="26">
        <v>572.34567784683827</v>
      </c>
      <c r="F656" s="27">
        <f>Tabella3[[#This Row],[Comunicazioni
'[N']]]/571621</f>
        <v>1.001267759314018E-3</v>
      </c>
      <c r="G656" s="20"/>
      <c r="H656" s="27">
        <f>Tabella3[[#This Row],[PESO Comunicazioni 
'[%']]]*Tabella3[[#This Row],[Copertura 
'[No = 0 ; SI = 1']]]</f>
        <v>0</v>
      </c>
    </row>
    <row r="657" spans="1:8" x14ac:dyDescent="0.3">
      <c r="A657" s="8" t="s">
        <v>470</v>
      </c>
      <c r="B657" s="25" t="s">
        <v>5</v>
      </c>
      <c r="C657" s="8" t="s">
        <v>371</v>
      </c>
      <c r="D657" s="8" t="s">
        <v>448</v>
      </c>
      <c r="E657" s="26">
        <v>300.30029704991887</v>
      </c>
      <c r="F657" s="27">
        <f>Tabella3[[#This Row],[Comunicazioni
'[N']]]/571621</f>
        <v>5.2534860869338056E-4</v>
      </c>
      <c r="G657" s="20"/>
      <c r="H657" s="27">
        <f>Tabella3[[#This Row],[PESO Comunicazioni 
'[%']]]*Tabella3[[#This Row],[Copertura 
'[No = 0 ; SI = 1']]]</f>
        <v>0</v>
      </c>
    </row>
    <row r="658" spans="1:8" x14ac:dyDescent="0.3">
      <c r="A658" s="8" t="s">
        <v>471</v>
      </c>
      <c r="B658" s="25" t="s">
        <v>5</v>
      </c>
      <c r="C658" s="8" t="s">
        <v>371</v>
      </c>
      <c r="D658" s="8" t="s">
        <v>451</v>
      </c>
      <c r="E658" s="26">
        <v>1304.4063678018085</v>
      </c>
      <c r="F658" s="27">
        <f>Tabella3[[#This Row],[Comunicazioni
'[N']]]/571621</f>
        <v>2.2819426994491253E-3</v>
      </c>
      <c r="G658" s="20"/>
      <c r="H658" s="27">
        <f>Tabella3[[#This Row],[PESO Comunicazioni 
'[%']]]*Tabella3[[#This Row],[Copertura 
'[No = 0 ; SI = 1']]]</f>
        <v>0</v>
      </c>
    </row>
    <row r="659" spans="1:8" x14ac:dyDescent="0.3">
      <c r="A659" s="8" t="s">
        <v>472</v>
      </c>
      <c r="B659" s="25" t="s">
        <v>5</v>
      </c>
      <c r="C659" s="8" t="s">
        <v>371</v>
      </c>
      <c r="D659" s="8" t="s">
        <v>451</v>
      </c>
      <c r="E659" s="26">
        <v>371.31239859576402</v>
      </c>
      <c r="F659" s="27">
        <f>Tabella3[[#This Row],[Comunicazioni
'[N']]]/571621</f>
        <v>6.4957795216719473E-4</v>
      </c>
      <c r="G659" s="20"/>
      <c r="H659" s="27">
        <f>Tabella3[[#This Row],[PESO Comunicazioni 
'[%']]]*Tabella3[[#This Row],[Copertura 
'[No = 0 ; SI = 1']]]</f>
        <v>0</v>
      </c>
    </row>
    <row r="660" spans="1:8" x14ac:dyDescent="0.3">
      <c r="A660" s="8" t="s">
        <v>473</v>
      </c>
      <c r="B660" s="25" t="s">
        <v>5</v>
      </c>
      <c r="C660" s="8" t="s">
        <v>371</v>
      </c>
      <c r="D660" s="8" t="s">
        <v>448</v>
      </c>
      <c r="E660" s="26">
        <v>337.86894236616831</v>
      </c>
      <c r="F660" s="27">
        <f>Tabella3[[#This Row],[Comunicazioni
'[N']]]/571621</f>
        <v>5.9107160577754898E-4</v>
      </c>
      <c r="G660" s="20"/>
      <c r="H660" s="27">
        <f>Tabella3[[#This Row],[PESO Comunicazioni 
'[%']]]*Tabella3[[#This Row],[Copertura 
'[No = 0 ; SI = 1']]]</f>
        <v>0</v>
      </c>
    </row>
    <row r="661" spans="1:8" x14ac:dyDescent="0.3">
      <c r="A661" s="8" t="s">
        <v>474</v>
      </c>
      <c r="B661" s="25" t="s">
        <v>5</v>
      </c>
      <c r="C661" s="8" t="s">
        <v>371</v>
      </c>
      <c r="D661" s="8" t="s">
        <v>448</v>
      </c>
      <c r="E661" s="26">
        <v>321.55370060968784</v>
      </c>
      <c r="F661" s="27">
        <f>Tabella3[[#This Row],[Comunicazioni
'[N']]]/571621</f>
        <v>5.6252954424292989E-4</v>
      </c>
      <c r="G661" s="20"/>
      <c r="H661" s="27">
        <f>Tabella3[[#This Row],[PESO Comunicazioni 
'[%']]]*Tabella3[[#This Row],[Copertura 
'[No = 0 ; SI = 1']]]</f>
        <v>0</v>
      </c>
    </row>
    <row r="662" spans="1:8" x14ac:dyDescent="0.3">
      <c r="A662" s="8" t="s">
        <v>475</v>
      </c>
      <c r="B662" s="25" t="s">
        <v>5</v>
      </c>
      <c r="C662" s="8" t="s">
        <v>371</v>
      </c>
      <c r="D662" s="8" t="s">
        <v>448</v>
      </c>
      <c r="E662" s="26">
        <v>462.8901200713974</v>
      </c>
      <c r="F662" s="27">
        <f>Tabella3[[#This Row],[Comunicazioni
'[N']]]/571621</f>
        <v>8.0978501502113704E-4</v>
      </c>
      <c r="G662" s="20"/>
      <c r="H662" s="27">
        <f>Tabella3[[#This Row],[PESO Comunicazioni 
'[%']]]*Tabella3[[#This Row],[Copertura 
'[No = 0 ; SI = 1']]]</f>
        <v>0</v>
      </c>
    </row>
    <row r="663" spans="1:8" x14ac:dyDescent="0.3">
      <c r="A663" s="8" t="s">
        <v>476</v>
      </c>
      <c r="B663" s="25" t="s">
        <v>5</v>
      </c>
      <c r="C663" s="8" t="s">
        <v>371</v>
      </c>
      <c r="D663" s="8" t="s">
        <v>448</v>
      </c>
      <c r="E663" s="26">
        <v>363.9986695325141</v>
      </c>
      <c r="F663" s="27">
        <f>Tabella3[[#This Row],[Comunicazioni
'[N']]]/571621</f>
        <v>6.3678323492753785E-4</v>
      </c>
      <c r="G663" s="20"/>
      <c r="H663" s="27">
        <f>Tabella3[[#This Row],[PESO Comunicazioni 
'[%']]]*Tabella3[[#This Row],[Copertura 
'[No = 0 ; SI = 1']]]</f>
        <v>0</v>
      </c>
    </row>
    <row r="664" spans="1:8" x14ac:dyDescent="0.3">
      <c r="A664" s="8" t="s">
        <v>477</v>
      </c>
      <c r="B664" s="25" t="s">
        <v>5</v>
      </c>
      <c r="C664" s="8" t="s">
        <v>371</v>
      </c>
      <c r="D664" s="8" t="s">
        <v>448</v>
      </c>
      <c r="E664" s="26">
        <v>377.37574948570625</v>
      </c>
      <c r="F664" s="27">
        <f>Tabella3[[#This Row],[Comunicazioni
'[N']]]/571621</f>
        <v>6.6018524421899516E-4</v>
      </c>
      <c r="G664" s="20"/>
      <c r="H664" s="27">
        <f>Tabella3[[#This Row],[PESO Comunicazioni 
'[%']]]*Tabella3[[#This Row],[Copertura 
'[No = 0 ; SI = 1']]]</f>
        <v>0</v>
      </c>
    </row>
    <row r="665" spans="1:8" x14ac:dyDescent="0.3">
      <c r="A665" s="8" t="s">
        <v>478</v>
      </c>
      <c r="B665" s="25" t="s">
        <v>5</v>
      </c>
      <c r="C665" s="8" t="s">
        <v>371</v>
      </c>
      <c r="D665" s="8" t="s">
        <v>448</v>
      </c>
      <c r="E665" s="26">
        <v>622.54178128958745</v>
      </c>
      <c r="F665" s="27">
        <f>Tabella3[[#This Row],[Comunicazioni
'[N']]]/571621</f>
        <v>1.0890813691057316E-3</v>
      </c>
      <c r="G665" s="20"/>
      <c r="H665" s="27">
        <f>Tabella3[[#This Row],[PESO Comunicazioni 
'[%']]]*Tabella3[[#This Row],[Copertura 
'[No = 0 ; SI = 1']]]</f>
        <v>0</v>
      </c>
    </row>
    <row r="666" spans="1:8" x14ac:dyDescent="0.3">
      <c r="A666" s="8" t="s">
        <v>479</v>
      </c>
      <c r="B666" s="25" t="s">
        <v>5</v>
      </c>
      <c r="C666" s="8" t="s">
        <v>371</v>
      </c>
      <c r="D666" s="8" t="s">
        <v>448</v>
      </c>
      <c r="E666" s="26">
        <v>2148.485210075547</v>
      </c>
      <c r="F666" s="27">
        <f>Tabella3[[#This Row],[Comunicazioni
'[N']]]/571621</f>
        <v>3.7585834146673181E-3</v>
      </c>
      <c r="G666" s="20"/>
      <c r="H666" s="27">
        <f>Tabella3[[#This Row],[PESO Comunicazioni 
'[%']]]*Tabella3[[#This Row],[Copertura 
'[No = 0 ; SI = 1']]]</f>
        <v>0</v>
      </c>
    </row>
    <row r="667" spans="1:8" x14ac:dyDescent="0.3">
      <c r="A667" s="8" t="s">
        <v>480</v>
      </c>
      <c r="B667" s="25" t="s">
        <v>5</v>
      </c>
      <c r="C667" s="8" t="s">
        <v>371</v>
      </c>
      <c r="D667" s="8" t="s">
        <v>448</v>
      </c>
      <c r="E667" s="26">
        <v>370.18720950911018</v>
      </c>
      <c r="F667" s="27">
        <f>Tabella3[[#This Row],[Comunicazioni
'[N']]]/571621</f>
        <v>6.4760953413032444E-4</v>
      </c>
      <c r="G667" s="20"/>
      <c r="H667" s="27">
        <f>Tabella3[[#This Row],[PESO Comunicazioni 
'[%']]]*Tabella3[[#This Row],[Copertura 
'[No = 0 ; SI = 1']]]</f>
        <v>0</v>
      </c>
    </row>
    <row r="668" spans="1:8" x14ac:dyDescent="0.3">
      <c r="A668" s="8" t="s">
        <v>481</v>
      </c>
      <c r="B668" s="25" t="s">
        <v>5</v>
      </c>
      <c r="C668" s="8" t="s">
        <v>371</v>
      </c>
      <c r="D668" s="8" t="s">
        <v>451</v>
      </c>
      <c r="E668" s="26">
        <v>872.26133147741166</v>
      </c>
      <c r="F668" s="27">
        <f>Tabella3[[#This Row],[Comunicazioni
'[N']]]/571621</f>
        <v>1.5259434686224118E-3</v>
      </c>
      <c r="G668" s="20"/>
      <c r="H668" s="27">
        <f>Tabella3[[#This Row],[PESO Comunicazioni 
'[%']]]*Tabella3[[#This Row],[Copertura 
'[No = 0 ; SI = 1']]]</f>
        <v>0</v>
      </c>
    </row>
    <row r="669" spans="1:8" x14ac:dyDescent="0.3">
      <c r="A669" s="8" t="s">
        <v>482</v>
      </c>
      <c r="B669" s="25" t="s">
        <v>5</v>
      </c>
      <c r="C669" s="8" t="s">
        <v>371</v>
      </c>
      <c r="D669" s="8" t="s">
        <v>448</v>
      </c>
      <c r="E669" s="26">
        <v>166.84020119478615</v>
      </c>
      <c r="F669" s="27">
        <f>Tabella3[[#This Row],[Comunicazioni
'[N']]]/571621</f>
        <v>2.9187206417326543E-4</v>
      </c>
      <c r="G669" s="20"/>
      <c r="H669" s="27">
        <f>Tabella3[[#This Row],[PESO Comunicazioni 
'[%']]]*Tabella3[[#This Row],[Copertura 
'[No = 0 ; SI = 1']]]</f>
        <v>0</v>
      </c>
    </row>
    <row r="670" spans="1:8" x14ac:dyDescent="0.3">
      <c r="A670" s="8" t="s">
        <v>483</v>
      </c>
      <c r="B670" s="25" t="s">
        <v>5</v>
      </c>
      <c r="C670" s="8" t="s">
        <v>371</v>
      </c>
      <c r="D670" s="8" t="s">
        <v>451</v>
      </c>
      <c r="E670" s="26">
        <v>633.53724320989556</v>
      </c>
      <c r="F670" s="27">
        <f>Tabella3[[#This Row],[Comunicazioni
'[N']]]/571621</f>
        <v>1.1083169498844437E-3</v>
      </c>
      <c r="G670" s="20"/>
      <c r="H670" s="27">
        <f>Tabella3[[#This Row],[PESO Comunicazioni 
'[%']]]*Tabella3[[#This Row],[Copertura 
'[No = 0 ; SI = 1']]]</f>
        <v>0</v>
      </c>
    </row>
    <row r="671" spans="1:8" x14ac:dyDescent="0.3">
      <c r="A671" s="8" t="s">
        <v>484</v>
      </c>
      <c r="B671" s="25" t="s">
        <v>5</v>
      </c>
      <c r="C671" s="8" t="s">
        <v>371</v>
      </c>
      <c r="D671" s="8" t="s">
        <v>451</v>
      </c>
      <c r="E671" s="26">
        <v>3743.1495195168168</v>
      </c>
      <c r="F671" s="27">
        <f>Tabella3[[#This Row],[Comunicazioni
'[N']]]/571621</f>
        <v>6.548306516934852E-3</v>
      </c>
      <c r="G671" s="20"/>
      <c r="H671" s="27">
        <f>Tabella3[[#This Row],[PESO Comunicazioni 
'[%']]]*Tabella3[[#This Row],[Copertura 
'[No = 0 ; SI = 1']]]</f>
        <v>0</v>
      </c>
    </row>
    <row r="672" spans="1:8" x14ac:dyDescent="0.3">
      <c r="A672" s="8" t="s">
        <v>485</v>
      </c>
      <c r="B672" s="25" t="s">
        <v>5</v>
      </c>
      <c r="C672" s="8" t="s">
        <v>371</v>
      </c>
      <c r="D672" s="8" t="s">
        <v>451</v>
      </c>
      <c r="E672" s="26">
        <v>1100.1211976841962</v>
      </c>
      <c r="F672" s="27">
        <f>Tabella3[[#This Row],[Comunicazioni
'[N']]]/571621</f>
        <v>1.9245639990206731E-3</v>
      </c>
      <c r="G672" s="20"/>
      <c r="H672" s="27">
        <f>Tabella3[[#This Row],[PESO Comunicazioni 
'[%']]]*Tabella3[[#This Row],[Copertura 
'[No = 0 ; SI = 1']]]</f>
        <v>0</v>
      </c>
    </row>
    <row r="673" spans="1:8" x14ac:dyDescent="0.3">
      <c r="A673" s="8" t="s">
        <v>486</v>
      </c>
      <c r="B673" s="25" t="s">
        <v>5</v>
      </c>
      <c r="C673" s="8" t="s">
        <v>371</v>
      </c>
      <c r="D673" s="8" t="s">
        <v>451</v>
      </c>
      <c r="E673" s="26">
        <v>806.69117346793155</v>
      </c>
      <c r="F673" s="27">
        <f>Tabella3[[#This Row],[Comunicazioni
'[N']]]/571621</f>
        <v>1.4112343204114816E-3</v>
      </c>
      <c r="G673" s="20"/>
      <c r="H673" s="27">
        <f>Tabella3[[#This Row],[PESO Comunicazioni 
'[%']]]*Tabella3[[#This Row],[Copertura 
'[No = 0 ; SI = 1']]]</f>
        <v>0</v>
      </c>
    </row>
    <row r="674" spans="1:8" x14ac:dyDescent="0.3">
      <c r="A674" s="8" t="s">
        <v>487</v>
      </c>
      <c r="B674" s="25" t="s">
        <v>5</v>
      </c>
      <c r="C674" s="8" t="s">
        <v>371</v>
      </c>
      <c r="D674" s="8" t="s">
        <v>448</v>
      </c>
      <c r="E674" s="26">
        <v>116.7692868386907</v>
      </c>
      <c r="F674" s="27">
        <f>Tabella3[[#This Row],[Comunicazioni
'[N']]]/571621</f>
        <v>2.0427746153253766E-4</v>
      </c>
      <c r="G674" s="20"/>
      <c r="H674" s="27">
        <f>Tabella3[[#This Row],[PESO Comunicazioni 
'[%']]]*Tabella3[[#This Row],[Copertura 
'[No = 0 ; SI = 1']]]</f>
        <v>0</v>
      </c>
    </row>
    <row r="675" spans="1:8" x14ac:dyDescent="0.3">
      <c r="A675" s="8" t="s">
        <v>488</v>
      </c>
      <c r="B675" s="25" t="s">
        <v>5</v>
      </c>
      <c r="C675" s="8" t="s">
        <v>371</v>
      </c>
      <c r="D675" s="8" t="s">
        <v>448</v>
      </c>
      <c r="E675" s="26">
        <v>264.07847782224866</v>
      </c>
      <c r="F675" s="27">
        <f>Tabella3[[#This Row],[Comunicazioni
'[N']]]/571621</f>
        <v>4.619817638299654E-4</v>
      </c>
      <c r="G675" s="20"/>
      <c r="H675" s="27">
        <f>Tabella3[[#This Row],[PESO Comunicazioni 
'[%']]]*Tabella3[[#This Row],[Copertura 
'[No = 0 ; SI = 1']]]</f>
        <v>0</v>
      </c>
    </row>
    <row r="676" spans="1:8" x14ac:dyDescent="0.3">
      <c r="A676" s="8" t="s">
        <v>489</v>
      </c>
      <c r="B676" s="25" t="s">
        <v>5</v>
      </c>
      <c r="C676" s="8" t="s">
        <v>371</v>
      </c>
      <c r="D676" s="8" t="s">
        <v>448</v>
      </c>
      <c r="E676" s="26">
        <v>22.503781733076607</v>
      </c>
      <c r="F676" s="27">
        <f>Tabella3[[#This Row],[Comunicazioni
'[N']]]/571621</f>
        <v>3.936836073740574E-5</v>
      </c>
      <c r="G676" s="20"/>
      <c r="H676" s="27">
        <f>Tabella3[[#This Row],[PESO Comunicazioni 
'[%']]]*Tabella3[[#This Row],[Copertura 
'[No = 0 ; SI = 1']]]</f>
        <v>0</v>
      </c>
    </row>
    <row r="677" spans="1:8" x14ac:dyDescent="0.3">
      <c r="A677" s="8" t="s">
        <v>490</v>
      </c>
      <c r="B677" s="25" t="s">
        <v>5</v>
      </c>
      <c r="C677" s="8" t="s">
        <v>371</v>
      </c>
      <c r="D677" s="8" t="s">
        <v>448</v>
      </c>
      <c r="E677" s="26">
        <v>30.942699882980335</v>
      </c>
      <c r="F677" s="27">
        <f>Tabella3[[#This Row],[Comunicazioni
'[N']]]/571621</f>
        <v>5.4131496013932897E-5</v>
      </c>
      <c r="G677" s="20"/>
      <c r="H677" s="27">
        <f>Tabella3[[#This Row],[PESO Comunicazioni 
'[%']]]*Tabella3[[#This Row],[Copertura 
'[No = 0 ; SI = 1']]]</f>
        <v>0</v>
      </c>
    </row>
    <row r="678" spans="1:8" x14ac:dyDescent="0.3">
      <c r="A678" s="8" t="s">
        <v>491</v>
      </c>
      <c r="B678" s="25" t="s">
        <v>5</v>
      </c>
      <c r="C678" s="8" t="s">
        <v>371</v>
      </c>
      <c r="D678" s="8" t="s">
        <v>448</v>
      </c>
      <c r="E678" s="26">
        <v>34.318267142941821</v>
      </c>
      <c r="F678" s="27">
        <f>Tabella3[[#This Row],[Comunicazioni
'[N']]]/571621</f>
        <v>6.0036750124543744E-5</v>
      </c>
      <c r="G678" s="20"/>
      <c r="H678" s="27">
        <f>Tabella3[[#This Row],[PESO Comunicazioni 
'[%']]]*Tabella3[[#This Row],[Copertura 
'[No = 0 ; SI = 1']]]</f>
        <v>0</v>
      </c>
    </row>
    <row r="679" spans="1:8" x14ac:dyDescent="0.3">
      <c r="A679" s="8" t="s">
        <v>492</v>
      </c>
      <c r="B679" s="25" t="s">
        <v>5</v>
      </c>
      <c r="C679" s="8" t="s">
        <v>371</v>
      </c>
      <c r="D679" s="8" t="s">
        <v>448</v>
      </c>
      <c r="E679" s="26">
        <v>70.886912459191322</v>
      </c>
      <c r="F679" s="27">
        <f>Tabella3[[#This Row],[Comunicazioni
'[N']]]/571621</f>
        <v>1.2401033632282809E-4</v>
      </c>
      <c r="G679" s="20"/>
      <c r="H679" s="27">
        <f>Tabella3[[#This Row],[PESO Comunicazioni 
'[%']]]*Tabella3[[#This Row],[Copertura 
'[No = 0 ; SI = 1']]]</f>
        <v>0</v>
      </c>
    </row>
    <row r="680" spans="1:8" x14ac:dyDescent="0.3">
      <c r="A680" s="8" t="s">
        <v>493</v>
      </c>
      <c r="B680" s="25" t="s">
        <v>5</v>
      </c>
      <c r="C680" s="8" t="s">
        <v>371</v>
      </c>
      <c r="D680" s="8" t="s">
        <v>448</v>
      </c>
      <c r="E680" s="26">
        <v>85.951776042364187</v>
      </c>
      <c r="F680" s="27">
        <f>Tabella3[[#This Row],[Comunicazioni
'[N']]]/571621</f>
        <v>1.5036497266959084E-4</v>
      </c>
      <c r="G680" s="20"/>
      <c r="H680" s="27">
        <f>Tabella3[[#This Row],[PESO Comunicazioni 
'[%']]]*Tabella3[[#This Row],[Copertura 
'[No = 0 ; SI = 1']]]</f>
        <v>0</v>
      </c>
    </row>
    <row r="681" spans="1:8" x14ac:dyDescent="0.3">
      <c r="A681" s="8" t="s">
        <v>494</v>
      </c>
      <c r="B681" s="25" t="s">
        <v>5</v>
      </c>
      <c r="C681" s="8" t="s">
        <v>371</v>
      </c>
      <c r="D681" s="8" t="s">
        <v>448</v>
      </c>
      <c r="E681" s="26">
        <v>41.069401662864806</v>
      </c>
      <c r="F681" s="27">
        <f>Tabella3[[#This Row],[Comunicazioni
'[N']]]/571621</f>
        <v>7.1847258345765467E-5</v>
      </c>
      <c r="G681" s="20"/>
      <c r="H681" s="27">
        <f>Tabella3[[#This Row],[PESO Comunicazioni 
'[%']]]*Tabella3[[#This Row],[Copertura 
'[No = 0 ; SI = 1']]]</f>
        <v>0</v>
      </c>
    </row>
    <row r="682" spans="1:8" x14ac:dyDescent="0.3">
      <c r="A682" s="8" t="s">
        <v>495</v>
      </c>
      <c r="B682" s="25" t="s">
        <v>5</v>
      </c>
      <c r="C682" s="8" t="s">
        <v>371</v>
      </c>
      <c r="D682" s="8" t="s">
        <v>448</v>
      </c>
      <c r="E682" s="26">
        <v>114.7692868386907</v>
      </c>
      <c r="F682" s="27">
        <f>Tabella3[[#This Row],[Comunicazioni
'[N']]]/571621</f>
        <v>2.007786397607693E-4</v>
      </c>
      <c r="G682" s="20"/>
      <c r="H682" s="27">
        <f>Tabella3[[#This Row],[PESO Comunicazioni 
'[%']]]*Tabella3[[#This Row],[Copertura 
'[No = 0 ; SI = 1']]]</f>
        <v>0</v>
      </c>
    </row>
    <row r="683" spans="1:8" x14ac:dyDescent="0.3">
      <c r="A683" s="8" t="s">
        <v>496</v>
      </c>
      <c r="B683" s="25" t="s">
        <v>5</v>
      </c>
      <c r="C683" s="8" t="s">
        <v>371</v>
      </c>
      <c r="D683" s="8" t="s">
        <v>448</v>
      </c>
      <c r="E683" s="26">
        <v>102.39220688549857</v>
      </c>
      <c r="F683" s="27">
        <f>Tabella3[[#This Row],[Comunicazioni
'[N']]]/571621</f>
        <v>1.7912604135519614E-4</v>
      </c>
      <c r="G683" s="20"/>
      <c r="H683" s="27">
        <f>Tabella3[[#This Row],[PESO Comunicazioni 
'[%']]]*Tabella3[[#This Row],[Copertura 
'[No = 0 ; SI = 1']]]</f>
        <v>0</v>
      </c>
    </row>
    <row r="684" spans="1:8" x14ac:dyDescent="0.3">
      <c r="A684" s="8" t="s">
        <v>497</v>
      </c>
      <c r="B684" s="25" t="s">
        <v>5</v>
      </c>
      <c r="C684" s="8" t="s">
        <v>371</v>
      </c>
      <c r="D684" s="8" t="s">
        <v>448</v>
      </c>
      <c r="E684" s="26">
        <v>72.574696089172051</v>
      </c>
      <c r="F684" s="27">
        <f>Tabella3[[#This Row],[Comunicazioni
'[N']]]/571621</f>
        <v>1.269629633781335E-4</v>
      </c>
      <c r="G684" s="20"/>
      <c r="H684" s="27">
        <f>Tabella3[[#This Row],[PESO Comunicazioni 
'[%']]]*Tabella3[[#This Row],[Copertura 
'[No = 0 ; SI = 1']]]</f>
        <v>0</v>
      </c>
    </row>
    <row r="685" spans="1:8" x14ac:dyDescent="0.3">
      <c r="A685" s="8" t="s">
        <v>498</v>
      </c>
      <c r="B685" s="25" t="s">
        <v>5</v>
      </c>
      <c r="C685" s="8" t="s">
        <v>371</v>
      </c>
      <c r="D685" s="8" t="s">
        <v>448</v>
      </c>
      <c r="E685" s="26">
        <v>44.444968922826298</v>
      </c>
      <c r="F685" s="27">
        <f>Tabella3[[#This Row],[Comunicazioni
'[N']]]/571621</f>
        <v>7.7752512456376335E-5</v>
      </c>
      <c r="G685" s="20"/>
      <c r="H685" s="27">
        <f>Tabella3[[#This Row],[PESO Comunicazioni 
'[%']]]*Tabella3[[#This Row],[Copertura 
'[No = 0 ; SI = 1']]]</f>
        <v>0</v>
      </c>
    </row>
    <row r="686" spans="1:8" x14ac:dyDescent="0.3">
      <c r="A686" s="8" t="s">
        <v>499</v>
      </c>
      <c r="B686" s="25" t="s">
        <v>5</v>
      </c>
      <c r="C686" s="8" t="s">
        <v>371</v>
      </c>
      <c r="D686" s="8" t="s">
        <v>448</v>
      </c>
      <c r="E686" s="26">
        <v>28.129727166345756</v>
      </c>
      <c r="F686" s="27">
        <f>Tabella3[[#This Row],[Comunicazioni
'[N']]]/571621</f>
        <v>4.9210450921757173E-5</v>
      </c>
      <c r="G686" s="20"/>
      <c r="H686" s="27">
        <f>Tabella3[[#This Row],[PESO Comunicazioni 
'[%']]]*Tabella3[[#This Row],[Copertura 
'[No = 0 ; SI = 1']]]</f>
        <v>0</v>
      </c>
    </row>
    <row r="687" spans="1:8" x14ac:dyDescent="0.3">
      <c r="A687" s="8" t="s">
        <v>500</v>
      </c>
      <c r="B687" s="25" t="s">
        <v>5</v>
      </c>
      <c r="C687" s="8" t="s">
        <v>371</v>
      </c>
      <c r="D687" s="8" t="s">
        <v>448</v>
      </c>
      <c r="E687" s="26">
        <v>81.199128829210565</v>
      </c>
      <c r="F687" s="27">
        <f>Tabella3[[#This Row],[Comunicazioni
'[N']]]/571621</f>
        <v>1.4205063989813278E-4</v>
      </c>
      <c r="G687" s="20"/>
      <c r="H687" s="27">
        <f>Tabella3[[#This Row],[PESO Comunicazioni 
'[%']]]*Tabella3[[#This Row],[Copertura 
'[No = 0 ; SI = 1']]]</f>
        <v>0</v>
      </c>
    </row>
    <row r="688" spans="1:8" x14ac:dyDescent="0.3">
      <c r="A688" s="8" t="s">
        <v>501</v>
      </c>
      <c r="B688" s="25" t="s">
        <v>5</v>
      </c>
      <c r="C688" s="8" t="s">
        <v>371</v>
      </c>
      <c r="D688" s="8" t="s">
        <v>448</v>
      </c>
      <c r="E688" s="26">
        <v>51.196103442749283</v>
      </c>
      <c r="F688" s="27">
        <f>Tabella3[[#This Row],[Comunicazioni
'[N']]]/571621</f>
        <v>8.9563020677598071E-5</v>
      </c>
      <c r="G688" s="20"/>
      <c r="H688" s="27">
        <f>Tabella3[[#This Row],[PESO Comunicazioni 
'[%']]]*Tabella3[[#This Row],[Copertura 
'[No = 0 ; SI = 1']]]</f>
        <v>0</v>
      </c>
    </row>
    <row r="689" spans="1:8" x14ac:dyDescent="0.3">
      <c r="A689" s="8" t="s">
        <v>502</v>
      </c>
      <c r="B689" s="25" t="s">
        <v>5</v>
      </c>
      <c r="C689" s="8" t="s">
        <v>371</v>
      </c>
      <c r="D689" s="8" t="s">
        <v>448</v>
      </c>
      <c r="E689" s="26">
        <v>39.94421257621098</v>
      </c>
      <c r="F689" s="27">
        <f>Tabella3[[#This Row],[Comunicazioni
'[N']]]/571621</f>
        <v>6.9878840308895191E-5</v>
      </c>
      <c r="G689" s="20"/>
      <c r="H689" s="27">
        <f>Tabella3[[#This Row],[PESO Comunicazioni 
'[%']]]*Tabella3[[#This Row],[Copertura 
'[No = 0 ; SI = 1']]]</f>
        <v>0</v>
      </c>
    </row>
    <row r="690" spans="1:8" x14ac:dyDescent="0.3">
      <c r="A690" s="8" t="s">
        <v>503</v>
      </c>
      <c r="B690" s="25" t="s">
        <v>5</v>
      </c>
      <c r="C690" s="8" t="s">
        <v>371</v>
      </c>
      <c r="D690" s="8" t="s">
        <v>504</v>
      </c>
      <c r="E690" s="26">
        <v>1009.1060707518898</v>
      </c>
      <c r="F690" s="27">
        <f>Tabella3[[#This Row],[Comunicazioni
'[N']]]/571621</f>
        <v>1.7653411451851661E-3</v>
      </c>
      <c r="G690" s="20"/>
      <c r="H690" s="27">
        <f>Tabella3[[#This Row],[PESO Comunicazioni 
'[%']]]*Tabella3[[#This Row],[Copertura 
'[No = 0 ; SI = 1']]]</f>
        <v>0</v>
      </c>
    </row>
    <row r="691" spans="1:8" x14ac:dyDescent="0.3">
      <c r="A691" s="8" t="s">
        <v>505</v>
      </c>
      <c r="B691" s="25" t="s">
        <v>5</v>
      </c>
      <c r="C691" s="8" t="s">
        <v>371</v>
      </c>
      <c r="D691" s="8" t="s">
        <v>504</v>
      </c>
      <c r="E691" s="26">
        <v>97.203666908902505</v>
      </c>
      <c r="F691" s="27">
        <f>Tabella3[[#This Row],[Comunicazioni
'[N']]]/571621</f>
        <v>1.7004915303829373E-4</v>
      </c>
      <c r="G691" s="20"/>
      <c r="H691" s="27">
        <f>Tabella3[[#This Row],[PESO Comunicazioni 
'[%']]]*Tabella3[[#This Row],[Copertura 
'[No = 0 ; SI = 1']]]</f>
        <v>0</v>
      </c>
    </row>
    <row r="692" spans="1:8" x14ac:dyDescent="0.3">
      <c r="A692" s="8" t="s">
        <v>506</v>
      </c>
      <c r="B692" s="25" t="s">
        <v>5</v>
      </c>
      <c r="C692" s="8" t="s">
        <v>371</v>
      </c>
      <c r="D692" s="8" t="s">
        <v>504</v>
      </c>
      <c r="E692" s="26">
        <v>400.19174758880212</v>
      </c>
      <c r="F692" s="27">
        <f>Tabella3[[#This Row],[Comunicazioni
'[N']]]/571621</f>
        <v>7.0009979967286388E-4</v>
      </c>
      <c r="G692" s="20"/>
      <c r="H692" s="27">
        <f>Tabella3[[#This Row],[PESO Comunicazioni 
'[%']]]*Tabella3[[#This Row],[Copertura 
'[No = 0 ; SI = 1']]]</f>
        <v>0</v>
      </c>
    </row>
    <row r="693" spans="1:8" x14ac:dyDescent="0.3">
      <c r="A693" s="8" t="s">
        <v>507</v>
      </c>
      <c r="B693" s="25" t="s">
        <v>5</v>
      </c>
      <c r="C693" s="8" t="s">
        <v>371</v>
      </c>
      <c r="D693" s="8" t="s">
        <v>504</v>
      </c>
      <c r="E693" s="26">
        <v>87.514370585691111</v>
      </c>
      <c r="F693" s="27">
        <f>Tabella3[[#This Row],[Comunicazioni
'[N']]]/571621</f>
        <v>1.5309859257391019E-4</v>
      </c>
      <c r="G693" s="20"/>
      <c r="H693" s="27">
        <f>Tabella3[[#This Row],[PESO Comunicazioni 
'[%']]]*Tabella3[[#This Row],[Copertura 
'[No = 0 ; SI = 1']]]</f>
        <v>0</v>
      </c>
    </row>
    <row r="694" spans="1:8" x14ac:dyDescent="0.3">
      <c r="A694" s="8" t="s">
        <v>508</v>
      </c>
      <c r="B694" s="25" t="s">
        <v>5</v>
      </c>
      <c r="C694" s="8" t="s">
        <v>371</v>
      </c>
      <c r="D694" s="8" t="s">
        <v>504</v>
      </c>
      <c r="E694" s="26">
        <v>154.46312124159402</v>
      </c>
      <c r="F694" s="27">
        <f>Tabella3[[#This Row],[Comunicazioni
'[N']]]/571621</f>
        <v>2.7021946576769225E-4</v>
      </c>
      <c r="G694" s="20"/>
      <c r="H694" s="27">
        <f>Tabella3[[#This Row],[PESO Comunicazioni 
'[%']]]*Tabella3[[#This Row],[Copertura 
'[No = 0 ; SI = 1']]]</f>
        <v>0</v>
      </c>
    </row>
    <row r="695" spans="1:8" x14ac:dyDescent="0.3">
      <c r="A695" s="8" t="s">
        <v>509</v>
      </c>
      <c r="B695" s="25" t="s">
        <v>5</v>
      </c>
      <c r="C695" s="8" t="s">
        <v>371</v>
      </c>
      <c r="D695" s="8" t="s">
        <v>504</v>
      </c>
      <c r="E695" s="26">
        <v>87.20215421567184</v>
      </c>
      <c r="F695" s="27">
        <f>Tabella3[[#This Row],[Comunicazioni
'[N']]]/571621</f>
        <v>1.5255239785744724E-4</v>
      </c>
      <c r="G695" s="20"/>
      <c r="H695" s="27">
        <f>Tabella3[[#This Row],[PESO Comunicazioni 
'[%']]]*Tabella3[[#This Row],[Copertura 
'[No = 0 ; SI = 1']]]</f>
        <v>0</v>
      </c>
    </row>
    <row r="696" spans="1:8" x14ac:dyDescent="0.3">
      <c r="A696" s="8" t="s">
        <v>510</v>
      </c>
      <c r="B696" s="25" t="s">
        <v>5</v>
      </c>
      <c r="C696" s="8" t="s">
        <v>371</v>
      </c>
      <c r="D696" s="8" t="s">
        <v>504</v>
      </c>
      <c r="E696" s="26">
        <v>87.20215421567184</v>
      </c>
      <c r="F696" s="27">
        <f>Tabella3[[#This Row],[Comunicazioni
'[N']]]/571621</f>
        <v>1.5255239785744724E-4</v>
      </c>
      <c r="G696" s="20"/>
      <c r="H696" s="27">
        <f>Tabella3[[#This Row],[PESO Comunicazioni 
'[%']]]*Tabella3[[#This Row],[Copertura 
'[No = 0 ; SI = 1']]]</f>
        <v>0</v>
      </c>
    </row>
    <row r="697" spans="1:8" x14ac:dyDescent="0.3">
      <c r="A697" s="8" t="s">
        <v>511</v>
      </c>
      <c r="B697" s="25" t="s">
        <v>5</v>
      </c>
      <c r="C697" s="8" t="s">
        <v>371</v>
      </c>
      <c r="D697" s="8" t="s">
        <v>504</v>
      </c>
      <c r="E697" s="26">
        <v>124.20820498859442</v>
      </c>
      <c r="F697" s="27">
        <f>Tabella3[[#This Row],[Comunicazioni
'[N']]]/571621</f>
        <v>2.172911859231806E-4</v>
      </c>
      <c r="G697" s="20"/>
      <c r="H697" s="27">
        <f>Tabella3[[#This Row],[PESO Comunicazioni 
'[%']]]*Tabella3[[#This Row],[Copertura 
'[No = 0 ; SI = 1']]]</f>
        <v>0</v>
      </c>
    </row>
    <row r="698" spans="1:8" x14ac:dyDescent="0.3">
      <c r="A698" s="8" t="s">
        <v>512</v>
      </c>
      <c r="B698" s="25" t="s">
        <v>5</v>
      </c>
      <c r="C698" s="8" t="s">
        <v>371</v>
      </c>
      <c r="D698" s="8" t="s">
        <v>504</v>
      </c>
      <c r="E698" s="26">
        <v>57.259454332691512</v>
      </c>
      <c r="F698" s="27">
        <f>Tabella3[[#This Row],[Comunicazioni
'[N']]]/571621</f>
        <v>1.0017031272939851E-4</v>
      </c>
      <c r="G698" s="20"/>
      <c r="H698" s="27">
        <f>Tabella3[[#This Row],[PESO Comunicazioni 
'[%']]]*Tabella3[[#This Row],[Copertura 
'[No = 0 ; SI = 1']]]</f>
        <v>0</v>
      </c>
    </row>
    <row r="699" spans="1:8" x14ac:dyDescent="0.3">
      <c r="A699" s="8" t="s">
        <v>513</v>
      </c>
      <c r="B699" s="25" t="s">
        <v>5</v>
      </c>
      <c r="C699" s="8" t="s">
        <v>371</v>
      </c>
      <c r="D699" s="8" t="s">
        <v>504</v>
      </c>
      <c r="E699" s="26">
        <v>56.822048876018435</v>
      </c>
      <c r="F699" s="27">
        <f>Tabella3[[#This Row],[Comunicazioni
'[N']]]/571621</f>
        <v>9.9405110861949504E-5</v>
      </c>
      <c r="G699" s="20"/>
      <c r="H699" s="27">
        <f>Tabella3[[#This Row],[PESO Comunicazioni 
'[%']]]*Tabella3[[#This Row],[Copertura 
'[No = 0 ; SI = 1']]]</f>
        <v>0</v>
      </c>
    </row>
    <row r="700" spans="1:8" x14ac:dyDescent="0.3">
      <c r="A700" s="8" t="s">
        <v>514</v>
      </c>
      <c r="B700" s="25" t="s">
        <v>5</v>
      </c>
      <c r="C700" s="8" t="s">
        <v>371</v>
      </c>
      <c r="D700" s="8" t="s">
        <v>504</v>
      </c>
      <c r="E700" s="26">
        <v>356.99715683928349</v>
      </c>
      <c r="F700" s="27">
        <f>Tabella3[[#This Row],[Comunicazioni
'[N']]]/571621</f>
        <v>6.245347124043439E-4</v>
      </c>
      <c r="G700" s="20"/>
      <c r="H700" s="27">
        <f>Tabella3[[#This Row],[PESO Comunicazioni 
'[%']]]*Tabella3[[#This Row],[Copertura 
'[No = 0 ; SI = 1']]]</f>
        <v>0</v>
      </c>
    </row>
    <row r="701" spans="1:8" x14ac:dyDescent="0.3">
      <c r="A701" s="8" t="s">
        <v>515</v>
      </c>
      <c r="B701" s="25" t="s">
        <v>5</v>
      </c>
      <c r="C701" s="8" t="s">
        <v>371</v>
      </c>
      <c r="D701" s="8" t="s">
        <v>504</v>
      </c>
      <c r="E701" s="26">
        <v>31.505294426307252</v>
      </c>
      <c r="F701" s="27">
        <f>Tabella3[[#This Row],[Comunicazioni
'[N']]]/571621</f>
        <v>5.5115705032368041E-5</v>
      </c>
      <c r="G701" s="20"/>
      <c r="H701" s="27">
        <f>Tabella3[[#This Row],[PESO Comunicazioni 
'[%']]]*Tabella3[[#This Row],[Copertura 
'[No = 0 ; SI = 1']]]</f>
        <v>0</v>
      </c>
    </row>
    <row r="702" spans="1:8" x14ac:dyDescent="0.3">
      <c r="A702" s="8" t="s">
        <v>516</v>
      </c>
      <c r="B702" s="25" t="s">
        <v>5</v>
      </c>
      <c r="C702" s="8" t="s">
        <v>371</v>
      </c>
      <c r="D702" s="8" t="s">
        <v>504</v>
      </c>
      <c r="E702" s="26">
        <v>47.820536182787791</v>
      </c>
      <c r="F702" s="27">
        <f>Tabella3[[#This Row],[Comunicazioni
'[N']]]/571621</f>
        <v>8.3657766566987203E-5</v>
      </c>
      <c r="G702" s="20"/>
      <c r="H702" s="27">
        <f>Tabella3[[#This Row],[PESO Comunicazioni 
'[%']]]*Tabella3[[#This Row],[Copertura 
'[No = 0 ; SI = 1']]]</f>
        <v>0</v>
      </c>
    </row>
    <row r="703" spans="1:8" x14ac:dyDescent="0.3">
      <c r="A703" s="8" t="s">
        <v>517</v>
      </c>
      <c r="B703" s="25" t="s">
        <v>5</v>
      </c>
      <c r="C703" s="8" t="s">
        <v>371</v>
      </c>
      <c r="D703" s="8" t="s">
        <v>504</v>
      </c>
      <c r="E703" s="26">
        <v>34.318267142941821</v>
      </c>
      <c r="F703" s="27">
        <f>Tabella3[[#This Row],[Comunicazioni
'[N']]]/571621</f>
        <v>6.0036750124543744E-5</v>
      </c>
      <c r="G703" s="20"/>
      <c r="H703" s="27">
        <f>Tabella3[[#This Row],[PESO Comunicazioni 
'[%']]]*Tabella3[[#This Row],[Copertura 
'[No = 0 ; SI = 1']]]</f>
        <v>0</v>
      </c>
    </row>
    <row r="704" spans="1:8" x14ac:dyDescent="0.3">
      <c r="A704" s="8" t="s">
        <v>518</v>
      </c>
      <c r="B704" s="25" t="s">
        <v>5</v>
      </c>
      <c r="C704" s="8" t="s">
        <v>371</v>
      </c>
      <c r="D704" s="8" t="s">
        <v>504</v>
      </c>
      <c r="E704" s="26">
        <v>16.877836299807456</v>
      </c>
      <c r="F704" s="27">
        <f>Tabella3[[#This Row],[Comunicazioni
'[N']]]/571621</f>
        <v>2.9526270553054307E-5</v>
      </c>
      <c r="G704" s="20"/>
      <c r="H704" s="27">
        <f>Tabella3[[#This Row],[PESO Comunicazioni 
'[%']]]*Tabella3[[#This Row],[Copertura 
'[No = 0 ; SI = 1']]]</f>
        <v>0</v>
      </c>
    </row>
    <row r="705" spans="1:8" x14ac:dyDescent="0.3">
      <c r="A705" s="8" t="s">
        <v>519</v>
      </c>
      <c r="B705" s="25" t="s">
        <v>5</v>
      </c>
      <c r="C705" s="8" t="s">
        <v>371</v>
      </c>
      <c r="D705" s="8" t="s">
        <v>504</v>
      </c>
      <c r="E705" s="26">
        <v>34.880861686268744</v>
      </c>
      <c r="F705" s="27">
        <f>Tabella3[[#This Row],[Comunicazioni
'[N']]]/571621</f>
        <v>6.1020959142978903E-5</v>
      </c>
      <c r="G705" s="20"/>
      <c r="H705" s="27">
        <f>Tabella3[[#This Row],[PESO Comunicazioni 
'[%']]]*Tabella3[[#This Row],[Copertura 
'[No = 0 ; SI = 1']]]</f>
        <v>0</v>
      </c>
    </row>
    <row r="706" spans="1:8" x14ac:dyDescent="0.3">
      <c r="A706" s="8" t="s">
        <v>520</v>
      </c>
      <c r="B706" s="25" t="s">
        <v>5</v>
      </c>
      <c r="C706" s="8" t="s">
        <v>371</v>
      </c>
      <c r="D706" s="8" t="s">
        <v>504</v>
      </c>
      <c r="E706" s="26">
        <v>101.82961234217164</v>
      </c>
      <c r="F706" s="27">
        <f>Tabella3[[#This Row],[Comunicazioni
'[N']]]/571621</f>
        <v>1.7814183233676097E-4</v>
      </c>
      <c r="G706" s="20"/>
      <c r="H706" s="27">
        <f>Tabella3[[#This Row],[PESO Comunicazioni 
'[%']]]*Tabella3[[#This Row],[Copertura 
'[No = 0 ; SI = 1']]]</f>
        <v>0</v>
      </c>
    </row>
    <row r="707" spans="1:8" x14ac:dyDescent="0.3">
      <c r="A707" s="8" t="s">
        <v>521</v>
      </c>
      <c r="B707" s="25" t="s">
        <v>5</v>
      </c>
      <c r="C707" s="8" t="s">
        <v>371</v>
      </c>
      <c r="D707" s="8" t="s">
        <v>504</v>
      </c>
      <c r="E707" s="26">
        <v>130.52193405184431</v>
      </c>
      <c r="F707" s="27">
        <f>Tabella3[[#This Row],[Comunicazioni
'[N']]]/571621</f>
        <v>2.283364922769533E-4</v>
      </c>
      <c r="G707" s="20"/>
      <c r="H707" s="27">
        <f>Tabella3[[#This Row],[PESO Comunicazioni 
'[%']]]*Tabella3[[#This Row],[Copertura 
'[No = 0 ; SI = 1']]]</f>
        <v>0</v>
      </c>
    </row>
    <row r="708" spans="1:8" x14ac:dyDescent="0.3">
      <c r="A708" s="8" t="s">
        <v>522</v>
      </c>
      <c r="B708" s="25" t="s">
        <v>5</v>
      </c>
      <c r="C708" s="8" t="s">
        <v>371</v>
      </c>
      <c r="D708" s="8" t="s">
        <v>504</v>
      </c>
      <c r="E708" s="26">
        <v>379.93834402903315</v>
      </c>
      <c r="F708" s="27">
        <f>Tabella3[[#This Row],[Comunicazioni
'[N']]]/571621</f>
        <v>6.6466827500919867E-4</v>
      </c>
      <c r="G708" s="20"/>
      <c r="H708" s="27">
        <f>Tabella3[[#This Row],[PESO Comunicazioni 
'[%']]]*Tabella3[[#This Row],[Copertura 
'[No = 0 ; SI = 1']]]</f>
        <v>0</v>
      </c>
    </row>
    <row r="709" spans="1:8" x14ac:dyDescent="0.3">
      <c r="A709" s="8" t="s">
        <v>523</v>
      </c>
      <c r="B709" s="25" t="s">
        <v>5</v>
      </c>
      <c r="C709" s="8" t="s">
        <v>371</v>
      </c>
      <c r="D709" s="8" t="s">
        <v>504</v>
      </c>
      <c r="E709" s="26">
        <v>535.4648161605694</v>
      </c>
      <c r="F709" s="27">
        <f>Tabella3[[#This Row],[Comunicazioni
'[N']]]/571621</f>
        <v>9.3674797839927049E-4</v>
      </c>
      <c r="G709" s="20"/>
      <c r="H709" s="27">
        <f>Tabella3[[#This Row],[PESO Comunicazioni 
'[%']]]*Tabella3[[#This Row],[Copertura 
'[No = 0 ; SI = 1']]]</f>
        <v>0</v>
      </c>
    </row>
    <row r="710" spans="1:8" x14ac:dyDescent="0.3">
      <c r="A710" s="8" t="s">
        <v>524</v>
      </c>
      <c r="B710" s="25" t="s">
        <v>5</v>
      </c>
      <c r="C710" s="8" t="s">
        <v>371</v>
      </c>
      <c r="D710" s="8" t="s">
        <v>504</v>
      </c>
      <c r="E710" s="26">
        <v>57.384643419345352</v>
      </c>
      <c r="F710" s="27">
        <f>Tabella3[[#This Row],[Comunicazioni
'[N']]]/571621</f>
        <v>1.0038931988038465E-4</v>
      </c>
      <c r="G710" s="20"/>
      <c r="H710" s="27">
        <f>Tabella3[[#This Row],[PESO Comunicazioni 
'[%']]]*Tabella3[[#This Row],[Copertura 
'[No = 0 ; SI = 1']]]</f>
        <v>0</v>
      </c>
    </row>
    <row r="711" spans="1:8" x14ac:dyDescent="0.3">
      <c r="A711" s="8" t="s">
        <v>525</v>
      </c>
      <c r="B711" s="25" t="s">
        <v>5</v>
      </c>
      <c r="C711" s="8" t="s">
        <v>371</v>
      </c>
      <c r="D711" s="8" t="s">
        <v>504</v>
      </c>
      <c r="E711" s="26">
        <v>88.327343302325687</v>
      </c>
      <c r="F711" s="27">
        <f>Tabella3[[#This Row],[Comunicazioni
'[N']]]/571621</f>
        <v>1.5452081589431755E-4</v>
      </c>
      <c r="G711" s="20"/>
      <c r="H711" s="27">
        <f>Tabella3[[#This Row],[PESO Comunicazioni 
'[%']]]*Tabella3[[#This Row],[Copertura 
'[No = 0 ; SI = 1']]]</f>
        <v>0</v>
      </c>
    </row>
    <row r="712" spans="1:8" x14ac:dyDescent="0.3">
      <c r="A712" s="8" t="s">
        <v>526</v>
      </c>
      <c r="B712" s="25" t="s">
        <v>5</v>
      </c>
      <c r="C712" s="8" t="s">
        <v>371</v>
      </c>
      <c r="D712" s="8" t="s">
        <v>504</v>
      </c>
      <c r="E712" s="26">
        <v>57.384643419345352</v>
      </c>
      <c r="F712" s="27">
        <f>Tabella3[[#This Row],[Comunicazioni
'[N']]]/571621</f>
        <v>1.0038931988038465E-4</v>
      </c>
      <c r="G712" s="20"/>
      <c r="H712" s="27">
        <f>Tabella3[[#This Row],[PESO Comunicazioni 
'[%']]]*Tabella3[[#This Row],[Copertura 
'[No = 0 ; SI = 1']]]</f>
        <v>0</v>
      </c>
    </row>
    <row r="713" spans="1:8" x14ac:dyDescent="0.3">
      <c r="A713" s="8" t="s">
        <v>527</v>
      </c>
      <c r="B713" s="25" t="s">
        <v>5</v>
      </c>
      <c r="C713" s="8" t="s">
        <v>371</v>
      </c>
      <c r="D713" s="8" t="s">
        <v>504</v>
      </c>
      <c r="E713" s="26">
        <v>587.47219740097785</v>
      </c>
      <c r="F713" s="27">
        <f>Tabella3[[#This Row],[Comunicazioni
'[N']]]/571621</f>
        <v>1.0277302572875696E-3</v>
      </c>
      <c r="G713" s="20"/>
      <c r="H713" s="27">
        <f>Tabella3[[#This Row],[PESO Comunicazioni 
'[%']]]*Tabella3[[#This Row],[Copertura 
'[No = 0 ; SI = 1']]]</f>
        <v>0</v>
      </c>
    </row>
    <row r="714" spans="1:8" x14ac:dyDescent="0.3">
      <c r="A714" s="8" t="s">
        <v>528</v>
      </c>
      <c r="B714" s="25" t="s">
        <v>5</v>
      </c>
      <c r="C714" s="8" t="s">
        <v>371</v>
      </c>
      <c r="D714" s="8" t="s">
        <v>504</v>
      </c>
      <c r="E714" s="26">
        <v>200.71955018782424</v>
      </c>
      <c r="F714" s="27">
        <f>Tabella3[[#This Row],[Comunicazioni
'[N']]]/571621</f>
        <v>3.5114096610835543E-4</v>
      </c>
      <c r="G714" s="20"/>
      <c r="H714" s="27">
        <f>Tabella3[[#This Row],[PESO Comunicazioni 
'[%']]]*Tabella3[[#This Row],[Copertura 
'[No = 0 ; SI = 1']]]</f>
        <v>0</v>
      </c>
    </row>
    <row r="715" spans="1:8" x14ac:dyDescent="0.3">
      <c r="A715" s="8" t="s">
        <v>529</v>
      </c>
      <c r="B715" s="25" t="s">
        <v>5</v>
      </c>
      <c r="C715" s="8" t="s">
        <v>371</v>
      </c>
      <c r="D715" s="8" t="s">
        <v>504</v>
      </c>
      <c r="E715" s="26">
        <v>208.03479194430477</v>
      </c>
      <c r="F715" s="27">
        <f>Tabella3[[#This Row],[Comunicazioni
'[N']]]/571621</f>
        <v>3.6393832967001699E-4</v>
      </c>
      <c r="G715" s="20"/>
      <c r="H715" s="27">
        <f>Tabella3[[#This Row],[PESO Comunicazioni 
'[%']]]*Tabella3[[#This Row],[Copertura 
'[No = 0 ; SI = 1']]]</f>
        <v>0</v>
      </c>
    </row>
    <row r="716" spans="1:8" x14ac:dyDescent="0.3">
      <c r="A716" s="8" t="s">
        <v>530</v>
      </c>
      <c r="B716" s="25" t="s">
        <v>5</v>
      </c>
      <c r="C716" s="8" t="s">
        <v>371</v>
      </c>
      <c r="D716" s="8" t="s">
        <v>504</v>
      </c>
      <c r="E716" s="26">
        <v>117.58225955532528</v>
      </c>
      <c r="F716" s="27">
        <f>Tabella3[[#This Row],[Comunicazioni
'[N']]]/571621</f>
        <v>2.0569968485294502E-4</v>
      </c>
      <c r="G716" s="20"/>
      <c r="H716" s="27">
        <f>Tabella3[[#This Row],[PESO Comunicazioni 
'[%']]]*Tabella3[[#This Row],[Copertura 
'[No = 0 ; SI = 1']]]</f>
        <v>0</v>
      </c>
    </row>
    <row r="717" spans="1:8" x14ac:dyDescent="0.3">
      <c r="A717" s="8" t="s">
        <v>531</v>
      </c>
      <c r="B717" s="25" t="s">
        <v>5</v>
      </c>
      <c r="C717" s="8" t="s">
        <v>371</v>
      </c>
      <c r="D717" s="8" t="s">
        <v>504</v>
      </c>
      <c r="E717" s="26">
        <v>399.19174758880212</v>
      </c>
      <c r="F717" s="27">
        <f>Tabella3[[#This Row],[Comunicazioni
'[N']]]/571621</f>
        <v>6.9835038878697964E-4</v>
      </c>
      <c r="G717" s="20"/>
      <c r="H717" s="27">
        <f>Tabella3[[#This Row],[PESO Comunicazioni 
'[%']]]*Tabella3[[#This Row],[Copertura 
'[No = 0 ; SI = 1']]]</f>
        <v>0</v>
      </c>
    </row>
    <row r="718" spans="1:8" x14ac:dyDescent="0.3">
      <c r="A718" s="8" t="s">
        <v>532</v>
      </c>
      <c r="B718" s="25" t="s">
        <v>5</v>
      </c>
      <c r="C718" s="8" t="s">
        <v>371</v>
      </c>
      <c r="D718" s="8" t="s">
        <v>504</v>
      </c>
      <c r="E718" s="26">
        <v>133.27155587853667</v>
      </c>
      <c r="F718" s="27">
        <f>Tabella3[[#This Row],[Comunicazioni
'[N']]]/571621</f>
        <v>2.3314671063263365E-4</v>
      </c>
      <c r="G718" s="20"/>
      <c r="H718" s="27">
        <f>Tabella3[[#This Row],[PESO Comunicazioni 
'[%']]]*Tabella3[[#This Row],[Copertura 
'[No = 0 ; SI = 1']]]</f>
        <v>0</v>
      </c>
    </row>
    <row r="719" spans="1:8" x14ac:dyDescent="0.3">
      <c r="A719" s="8" t="s">
        <v>1309</v>
      </c>
      <c r="B719" s="25" t="s">
        <v>5</v>
      </c>
      <c r="C719" s="8" t="s">
        <v>546</v>
      </c>
      <c r="D719" s="8" t="s">
        <v>547</v>
      </c>
      <c r="E719" s="26">
        <v>9.6259454332691519</v>
      </c>
      <c r="F719" s="27">
        <f>Tabella3[[#This Row],[Comunicazioni
'[N']]]/571621</f>
        <v>1.6839733727888149E-5</v>
      </c>
      <c r="G719" s="20"/>
      <c r="H719" s="27">
        <f>Tabella3[[#This Row],[PESO Comunicazioni 
'[%']]]*Tabella3[[#This Row],[Copertura 
'[No = 0 ; SI = 1']]]</f>
        <v>0</v>
      </c>
    </row>
    <row r="720" spans="1:8" x14ac:dyDescent="0.3">
      <c r="A720" s="8" t="s">
        <v>1308</v>
      </c>
      <c r="B720" s="25" t="s">
        <v>5</v>
      </c>
      <c r="C720" s="8" t="s">
        <v>546</v>
      </c>
      <c r="D720" s="8" t="s">
        <v>751</v>
      </c>
      <c r="E720" s="26">
        <v>22.564107236557561</v>
      </c>
      <c r="F720" s="27">
        <f>Tabella3[[#This Row],[Comunicazioni
'[N']]]/571621</f>
        <v>3.9473894829891764E-5</v>
      </c>
      <c r="G720" s="20"/>
      <c r="H720" s="27">
        <f>Tabella3[[#This Row],[PESO Comunicazioni 
'[%']]]*Tabella3[[#This Row],[Copertura 
'[No = 0 ; SI = 1']]]</f>
        <v>0</v>
      </c>
    </row>
    <row r="721" spans="1:8" x14ac:dyDescent="0.3">
      <c r="A721" s="8" t="s">
        <v>1307</v>
      </c>
      <c r="B721" s="25" t="s">
        <v>5</v>
      </c>
      <c r="C721" s="8" t="s">
        <v>546</v>
      </c>
      <c r="D721" s="8" t="s">
        <v>629</v>
      </c>
      <c r="E721" s="26">
        <v>21.564107236557561</v>
      </c>
      <c r="F721" s="27">
        <f>Tabella3[[#This Row],[Comunicazioni
'[N']]]/571621</f>
        <v>3.7724483944007589E-5</v>
      </c>
      <c r="G721" s="20"/>
      <c r="H721" s="27">
        <f>Tabella3[[#This Row],[PESO Comunicazioni 
'[%']]]*Tabella3[[#This Row],[Copertura 
'[No = 0 ; SI = 1']]]</f>
        <v>0</v>
      </c>
    </row>
    <row r="722" spans="1:8" x14ac:dyDescent="0.3">
      <c r="A722" s="8" t="s">
        <v>1301</v>
      </c>
      <c r="B722" s="25" t="s">
        <v>5</v>
      </c>
      <c r="C722" s="8" t="s">
        <v>546</v>
      </c>
      <c r="D722" s="8" t="s">
        <v>790</v>
      </c>
      <c r="E722" s="26">
        <v>3.9381618032884065</v>
      </c>
      <c r="F722" s="27">
        <f>Tabella3[[#This Row],[Comunicazioni
'[N']]]/571621</f>
        <v>6.8894631290460052E-6</v>
      </c>
      <c r="G722" s="20"/>
      <c r="H722" s="27">
        <f>Tabella3[[#This Row],[PESO Comunicazioni 
'[%']]]*Tabella3[[#This Row],[Copertura 
'[No = 0 ; SI = 1']]]</f>
        <v>0</v>
      </c>
    </row>
    <row r="723" spans="1:8" x14ac:dyDescent="0.3">
      <c r="A723" s="8" t="s">
        <v>1299</v>
      </c>
      <c r="B723" s="25" t="s">
        <v>5</v>
      </c>
      <c r="C723" s="8" t="s">
        <v>546</v>
      </c>
      <c r="D723" s="8" t="s">
        <v>629</v>
      </c>
      <c r="E723" s="26">
        <v>1.5625945433269153</v>
      </c>
      <c r="F723" s="27">
        <f>Tabella3[[#This Row],[Comunicazioni
'[N']]]/571621</f>
        <v>2.7336199043193223E-6</v>
      </c>
      <c r="G723" s="20"/>
      <c r="H723" s="27">
        <f>Tabella3[[#This Row],[PESO Comunicazioni 
'[%']]]*Tabella3[[#This Row],[Copertura 
'[No = 0 ; SI = 1']]]</f>
        <v>0</v>
      </c>
    </row>
    <row r="724" spans="1:8" x14ac:dyDescent="0.3">
      <c r="A724" s="8" t="s">
        <v>1298</v>
      </c>
      <c r="B724" s="25" t="s">
        <v>5</v>
      </c>
      <c r="C724" s="8" t="s">
        <v>546</v>
      </c>
      <c r="D724" s="8" t="s">
        <v>609</v>
      </c>
      <c r="E724" s="26">
        <v>120.44799430928759</v>
      </c>
      <c r="F724" s="27">
        <f>Tabella3[[#This Row],[Comunicazioni
'[N']]]/571621</f>
        <v>2.1071303242758331E-4</v>
      </c>
      <c r="G724" s="20"/>
      <c r="H724" s="27">
        <f>Tabella3[[#This Row],[PESO Comunicazioni 
'[%']]]*Tabella3[[#This Row],[Copertura 
'[No = 0 ; SI = 1']]]</f>
        <v>0</v>
      </c>
    </row>
    <row r="725" spans="1:8" x14ac:dyDescent="0.3">
      <c r="A725" s="8" t="s">
        <v>1297</v>
      </c>
      <c r="B725" s="25" t="s">
        <v>5</v>
      </c>
      <c r="C725" s="8" t="s">
        <v>546</v>
      </c>
      <c r="D725" s="8" t="s">
        <v>609</v>
      </c>
      <c r="E725" s="26">
        <v>2.6877836299807454</v>
      </c>
      <c r="F725" s="27">
        <f>Tabella3[[#This Row],[Comunicazioni
'[N']]]/571621</f>
        <v>4.7020379411896087E-6</v>
      </c>
      <c r="G725" s="20"/>
      <c r="H725" s="27">
        <f>Tabella3[[#This Row],[PESO Comunicazioni 
'[%']]]*Tabella3[[#This Row],[Copertura 
'[No = 0 ; SI = 1']]]</f>
        <v>0</v>
      </c>
    </row>
    <row r="726" spans="1:8" x14ac:dyDescent="0.3">
      <c r="A726" s="8" t="s">
        <v>1291</v>
      </c>
      <c r="B726" s="25" t="s">
        <v>5</v>
      </c>
      <c r="C726" s="8" t="s">
        <v>546</v>
      </c>
      <c r="D726" s="8" t="s">
        <v>547</v>
      </c>
      <c r="E726" s="26">
        <v>3.2503781733076607</v>
      </c>
      <c r="F726" s="27">
        <f>Tabella3[[#This Row],[Comunicazioni
'[N']]]/571621</f>
        <v>5.6862469596247525E-6</v>
      </c>
      <c r="G726" s="20"/>
      <c r="H726" s="27">
        <f>Tabella3[[#This Row],[PESO Comunicazioni 
'[%']]]*Tabella3[[#This Row],[Copertura 
'[No = 0 ; SI = 1']]]</f>
        <v>0</v>
      </c>
    </row>
    <row r="727" spans="1:8" x14ac:dyDescent="0.3">
      <c r="A727" s="8" t="s">
        <v>1290</v>
      </c>
      <c r="B727" s="25" t="s">
        <v>5</v>
      </c>
      <c r="C727" s="8" t="s">
        <v>546</v>
      </c>
      <c r="D727" s="8" t="s">
        <v>547</v>
      </c>
      <c r="E727" s="26">
        <v>2.1251890866538306</v>
      </c>
      <c r="F727" s="27">
        <f>Tabella3[[#This Row],[Comunicazioni
'[N']]]/571621</f>
        <v>3.7178289227544657E-6</v>
      </c>
      <c r="G727" s="20"/>
      <c r="H727" s="27">
        <f>Tabella3[[#This Row],[PESO Comunicazioni 
'[%']]]*Tabella3[[#This Row],[Copertura 
'[No = 0 ; SI = 1']]]</f>
        <v>0</v>
      </c>
    </row>
    <row r="728" spans="1:8" x14ac:dyDescent="0.3">
      <c r="A728" s="8" t="s">
        <v>855</v>
      </c>
      <c r="B728" s="25" t="s">
        <v>5</v>
      </c>
      <c r="C728" s="8" t="s">
        <v>546</v>
      </c>
      <c r="D728" s="8" t="s">
        <v>848</v>
      </c>
      <c r="E728" s="26">
        <v>3.1251890866538306</v>
      </c>
      <c r="F728" s="27">
        <f>Tabella3[[#This Row],[Comunicazioni
'[N']]]/571621</f>
        <v>5.4672398086386445E-6</v>
      </c>
      <c r="G728" s="20"/>
      <c r="H728" s="27">
        <f>Tabella3[[#This Row],[PESO Comunicazioni 
'[%']]]*Tabella3[[#This Row],[Copertura 
'[No = 0 ; SI = 1']]]</f>
        <v>0</v>
      </c>
    </row>
    <row r="729" spans="1:8" x14ac:dyDescent="0.3">
      <c r="A729" s="8" t="s">
        <v>854</v>
      </c>
      <c r="B729" s="25" t="s">
        <v>5</v>
      </c>
      <c r="C729" s="8" t="s">
        <v>546</v>
      </c>
      <c r="D729" s="8" t="s">
        <v>848</v>
      </c>
      <c r="E729" s="26">
        <v>153.07393974255672</v>
      </c>
      <c r="F729" s="27">
        <f>Tabella3[[#This Row],[Comunicazioni
'[N']]]/571621</f>
        <v>2.6778921653080749E-4</v>
      </c>
      <c r="G729" s="20"/>
      <c r="H729" s="27">
        <f>Tabella3[[#This Row],[PESO Comunicazioni 
'[%']]]*Tabella3[[#This Row],[Copertura 
'[No = 0 ; SI = 1']]]</f>
        <v>0</v>
      </c>
    </row>
    <row r="730" spans="1:8" x14ac:dyDescent="0.3">
      <c r="A730" s="8" t="s">
        <v>853</v>
      </c>
      <c r="B730" s="25" t="s">
        <v>5</v>
      </c>
      <c r="C730" s="8" t="s">
        <v>546</v>
      </c>
      <c r="D730" s="8" t="s">
        <v>848</v>
      </c>
      <c r="E730" s="26">
        <v>293.52193405184431</v>
      </c>
      <c r="F730" s="27">
        <f>Tabella3[[#This Row],[Comunicazioni
'[N']]]/571621</f>
        <v>5.1349046667607443E-4</v>
      </c>
      <c r="G730" s="20"/>
      <c r="H730" s="27">
        <f>Tabella3[[#This Row],[PESO Comunicazioni 
'[%']]]*Tabella3[[#This Row],[Copertura 
'[No = 0 ; SI = 1']]]</f>
        <v>0</v>
      </c>
    </row>
    <row r="731" spans="1:8" x14ac:dyDescent="0.3">
      <c r="A731" s="8" t="s">
        <v>852</v>
      </c>
      <c r="B731" s="25" t="s">
        <v>5</v>
      </c>
      <c r="C731" s="8" t="s">
        <v>546</v>
      </c>
      <c r="D731" s="8" t="s">
        <v>848</v>
      </c>
      <c r="E731" s="26">
        <v>323.77533761161328</v>
      </c>
      <c r="F731" s="27">
        <f>Tabella3[[#This Row],[Comunicazioni
'[N']]]/571621</f>
        <v>5.6641610019858134E-4</v>
      </c>
      <c r="G731" s="20"/>
      <c r="H731" s="27">
        <f>Tabella3[[#This Row],[PESO Comunicazioni 
'[%']]]*Tabella3[[#This Row],[Copertura 
'[No = 0 ; SI = 1']]]</f>
        <v>0</v>
      </c>
    </row>
    <row r="732" spans="1:8" x14ac:dyDescent="0.3">
      <c r="A732" s="8" t="s">
        <v>851</v>
      </c>
      <c r="B732" s="25" t="s">
        <v>5</v>
      </c>
      <c r="C732" s="8" t="s">
        <v>546</v>
      </c>
      <c r="D732" s="8" t="s">
        <v>848</v>
      </c>
      <c r="E732" s="26">
        <v>301.96236489497869</v>
      </c>
      <c r="F732" s="27">
        <f>Tabella3[[#This Row],[Comunicazioni
'[N']]]/571621</f>
        <v>5.2825624827460623E-4</v>
      </c>
      <c r="G732" s="20"/>
      <c r="H732" s="27">
        <f>Tabella3[[#This Row],[PESO Comunicazioni 
'[%']]]*Tabella3[[#This Row],[Copertura 
'[No = 0 ; SI = 1']]]</f>
        <v>0</v>
      </c>
    </row>
    <row r="733" spans="1:8" x14ac:dyDescent="0.3">
      <c r="A733" s="8" t="s">
        <v>850</v>
      </c>
      <c r="B733" s="25" t="s">
        <v>5</v>
      </c>
      <c r="C733" s="8" t="s">
        <v>546</v>
      </c>
      <c r="D733" s="8" t="s">
        <v>848</v>
      </c>
      <c r="E733" s="26">
        <v>384.53101021122819</v>
      </c>
      <c r="F733" s="27">
        <f>Tabella3[[#This Row],[Comunicazioni
'[N']]]/571621</f>
        <v>6.7270273522356276E-4</v>
      </c>
      <c r="G733" s="20"/>
      <c r="H733" s="27">
        <f>Tabella3[[#This Row],[PESO Comunicazioni 
'[%']]]*Tabella3[[#This Row],[Copertura 
'[No = 0 ; SI = 1']]]</f>
        <v>0</v>
      </c>
    </row>
    <row r="734" spans="1:8" x14ac:dyDescent="0.3">
      <c r="A734" s="8" t="s">
        <v>849</v>
      </c>
      <c r="B734" s="25" t="s">
        <v>5</v>
      </c>
      <c r="C734" s="8" t="s">
        <v>546</v>
      </c>
      <c r="D734" s="8" t="s">
        <v>848</v>
      </c>
      <c r="E734" s="26">
        <v>668.24299693289913</v>
      </c>
      <c r="F734" s="27">
        <f>Tabella3[[#This Row],[Comunicazioni
'[N']]]/571621</f>
        <v>1.1690315732502815E-3</v>
      </c>
      <c r="G734" s="20"/>
      <c r="H734" s="27">
        <f>Tabella3[[#This Row],[PESO Comunicazioni 
'[%']]]*Tabella3[[#This Row],[Copertura 
'[No = 0 ; SI = 1']]]</f>
        <v>0</v>
      </c>
    </row>
    <row r="735" spans="1:8" x14ac:dyDescent="0.3">
      <c r="A735" s="8" t="s">
        <v>847</v>
      </c>
      <c r="B735" s="25" t="s">
        <v>5</v>
      </c>
      <c r="C735" s="8" t="s">
        <v>546</v>
      </c>
      <c r="D735" s="8" t="s">
        <v>848</v>
      </c>
      <c r="E735" s="26">
        <v>12.500756346615322</v>
      </c>
      <c r="F735" s="27">
        <f>Tabella3[[#This Row],[Comunicazioni
'[N']]]/571621</f>
        <v>2.1868959234554578E-5</v>
      </c>
      <c r="G735" s="20"/>
      <c r="H735" s="27">
        <f>Tabella3[[#This Row],[PESO Comunicazioni 
'[%']]]*Tabella3[[#This Row],[Copertura 
'[No = 0 ; SI = 1']]]</f>
        <v>0</v>
      </c>
    </row>
    <row r="736" spans="1:8" x14ac:dyDescent="0.3">
      <c r="A736" s="8" t="s">
        <v>845</v>
      </c>
      <c r="B736" s="25" t="s">
        <v>5</v>
      </c>
      <c r="C736" s="8" t="s">
        <v>546</v>
      </c>
      <c r="D736" s="8" t="s">
        <v>817</v>
      </c>
      <c r="E736" s="26">
        <v>23.503781733076607</v>
      </c>
      <c r="F736" s="27">
        <f>Tabella3[[#This Row],[Comunicazioni
'[N']]]/571621</f>
        <v>4.1117771623289921E-5</v>
      </c>
      <c r="G736" s="20"/>
      <c r="H736" s="27">
        <f>Tabella3[[#This Row],[PESO Comunicazioni 
'[%']]]*Tabella3[[#This Row],[Copertura 
'[No = 0 ; SI = 1']]]</f>
        <v>0</v>
      </c>
    </row>
    <row r="737" spans="1:8" x14ac:dyDescent="0.3">
      <c r="A737" s="8" t="s">
        <v>844</v>
      </c>
      <c r="B737" s="25" t="s">
        <v>5</v>
      </c>
      <c r="C737" s="8" t="s">
        <v>546</v>
      </c>
      <c r="D737" s="8" t="s">
        <v>817</v>
      </c>
      <c r="E737" s="26">
        <v>148.1493921783441</v>
      </c>
      <c r="F737" s="27">
        <f>Tabella3[[#This Row],[Comunicazioni
'[N']]]/571621</f>
        <v>2.5917415941391955E-4</v>
      </c>
      <c r="G737" s="20"/>
      <c r="H737" s="27">
        <f>Tabella3[[#This Row],[PESO Comunicazioni 
'[%']]]*Tabella3[[#This Row],[Copertura 
'[No = 0 ; SI = 1']]]</f>
        <v>0</v>
      </c>
    </row>
    <row r="738" spans="1:8" x14ac:dyDescent="0.3">
      <c r="A738" s="8" t="s">
        <v>843</v>
      </c>
      <c r="B738" s="25" t="s">
        <v>5</v>
      </c>
      <c r="C738" s="8" t="s">
        <v>546</v>
      </c>
      <c r="D738" s="8" t="s">
        <v>817</v>
      </c>
      <c r="E738" s="26">
        <v>27.00453807969193</v>
      </c>
      <c r="F738" s="27">
        <f>Tabella3[[#This Row],[Comunicazioni
'[N']]]/571621</f>
        <v>4.7242032884886891E-5</v>
      </c>
      <c r="G738" s="20"/>
      <c r="H738" s="27">
        <f>Tabella3[[#This Row],[PESO Comunicazioni 
'[%']]]*Tabella3[[#This Row],[Copertura 
'[No = 0 ; SI = 1']]]</f>
        <v>0</v>
      </c>
    </row>
    <row r="739" spans="1:8" x14ac:dyDescent="0.3">
      <c r="A739" s="8" t="s">
        <v>842</v>
      </c>
      <c r="B739" s="25" t="s">
        <v>5</v>
      </c>
      <c r="C739" s="8" t="s">
        <v>546</v>
      </c>
      <c r="D739" s="8" t="s">
        <v>817</v>
      </c>
      <c r="E739" s="26">
        <v>51.196103442749283</v>
      </c>
      <c r="F739" s="27">
        <f>Tabella3[[#This Row],[Comunicazioni
'[N']]]/571621</f>
        <v>8.9563020677598071E-5</v>
      </c>
      <c r="G739" s="20"/>
      <c r="H739" s="27">
        <f>Tabella3[[#This Row],[PESO Comunicazioni 
'[%']]]*Tabella3[[#This Row],[Copertura 
'[No = 0 ; SI = 1']]]</f>
        <v>0</v>
      </c>
    </row>
    <row r="740" spans="1:8" x14ac:dyDescent="0.3">
      <c r="A740" s="8" t="s">
        <v>841</v>
      </c>
      <c r="B740" s="25" t="s">
        <v>5</v>
      </c>
      <c r="C740" s="8" t="s">
        <v>546</v>
      </c>
      <c r="D740" s="8" t="s">
        <v>817</v>
      </c>
      <c r="E740" s="26">
        <v>299.45707046867142</v>
      </c>
      <c r="F740" s="27">
        <f>Tabella3[[#This Row],[Comunicazioni
'[N']]]/571621</f>
        <v>5.2387345893287933E-4</v>
      </c>
      <c r="G740" s="20"/>
      <c r="H740" s="27">
        <f>Tabella3[[#This Row],[PESO Comunicazioni 
'[%']]]*Tabella3[[#This Row],[Copertura 
'[No = 0 ; SI = 1']]]</f>
        <v>0</v>
      </c>
    </row>
    <row r="741" spans="1:8" x14ac:dyDescent="0.3">
      <c r="A741" s="8" t="s">
        <v>840</v>
      </c>
      <c r="B741" s="25" t="s">
        <v>5</v>
      </c>
      <c r="C741" s="8" t="s">
        <v>546</v>
      </c>
      <c r="D741" s="8" t="s">
        <v>817</v>
      </c>
      <c r="E741" s="26">
        <v>202.4495070025182</v>
      </c>
      <c r="F741" s="27">
        <f>Tabella3[[#This Row],[Comunicazioni
'[N']]]/571621</f>
        <v>3.5416737139209054E-4</v>
      </c>
      <c r="G741" s="20"/>
      <c r="H741" s="27">
        <f>Tabella3[[#This Row],[PESO Comunicazioni 
'[%']]]*Tabella3[[#This Row],[Copertura 
'[No = 0 ; SI = 1']]]</f>
        <v>0</v>
      </c>
    </row>
    <row r="742" spans="1:8" x14ac:dyDescent="0.3">
      <c r="A742" s="8" t="s">
        <v>839</v>
      </c>
      <c r="B742" s="25" t="s">
        <v>5</v>
      </c>
      <c r="C742" s="8" t="s">
        <v>546</v>
      </c>
      <c r="D742" s="8" t="s">
        <v>817</v>
      </c>
      <c r="E742" s="26">
        <v>393.02722847815153</v>
      </c>
      <c r="F742" s="27">
        <f>Tabella3[[#This Row],[Comunicazioni
'[N']]]/571621</f>
        <v>6.8756611194856654E-4</v>
      </c>
      <c r="G742" s="20"/>
      <c r="H742" s="27">
        <f>Tabella3[[#This Row],[PESO Comunicazioni 
'[%']]]*Tabella3[[#This Row],[Copertura 
'[No = 0 ; SI = 1']]]</f>
        <v>0</v>
      </c>
    </row>
    <row r="743" spans="1:8" x14ac:dyDescent="0.3">
      <c r="A743" s="8" t="s">
        <v>838</v>
      </c>
      <c r="B743" s="25" t="s">
        <v>5</v>
      </c>
      <c r="C743" s="8" t="s">
        <v>546</v>
      </c>
      <c r="D743" s="8" t="s">
        <v>817</v>
      </c>
      <c r="E743" s="26">
        <v>227.88842515242197</v>
      </c>
      <c r="F743" s="27">
        <f>Tabella3[[#This Row],[Comunicazioni
'[N']]]/571621</f>
        <v>3.9867049172864885E-4</v>
      </c>
      <c r="G743" s="20"/>
      <c r="H743" s="27">
        <f>Tabella3[[#This Row],[PESO Comunicazioni 
'[%']]]*Tabella3[[#This Row],[Copertura 
'[No = 0 ; SI = 1']]]</f>
        <v>0</v>
      </c>
    </row>
    <row r="744" spans="1:8" x14ac:dyDescent="0.3">
      <c r="A744" s="8" t="s">
        <v>837</v>
      </c>
      <c r="B744" s="25" t="s">
        <v>5</v>
      </c>
      <c r="C744" s="8" t="s">
        <v>546</v>
      </c>
      <c r="D744" s="8" t="s">
        <v>817</v>
      </c>
      <c r="E744" s="26">
        <v>91.755672599614911</v>
      </c>
      <c r="F744" s="27">
        <f>Tabella3[[#This Row],[Comunicazioni
'[N']]]/571621</f>
        <v>1.6051837248739096E-4</v>
      </c>
      <c r="G744" s="20"/>
      <c r="H744" s="27">
        <f>Tabella3[[#This Row],[PESO Comunicazioni 
'[%']]]*Tabella3[[#This Row],[Copertura 
'[No = 0 ; SI = 1']]]</f>
        <v>0</v>
      </c>
    </row>
    <row r="745" spans="1:8" x14ac:dyDescent="0.3">
      <c r="A745" s="8" t="s">
        <v>836</v>
      </c>
      <c r="B745" s="25" t="s">
        <v>5</v>
      </c>
      <c r="C745" s="8" t="s">
        <v>546</v>
      </c>
      <c r="D745" s="8" t="s">
        <v>817</v>
      </c>
      <c r="E745" s="26">
        <v>48.3831307261147</v>
      </c>
      <c r="F745" s="27">
        <f>Tabella3[[#This Row],[Comunicazioni
'[N']]]/571621</f>
        <v>8.4641975585422334E-5</v>
      </c>
      <c r="G745" s="20"/>
      <c r="H745" s="27">
        <f>Tabella3[[#This Row],[PESO Comunicazioni 
'[%']]]*Tabella3[[#This Row],[Copertura 
'[No = 0 ; SI = 1']]]</f>
        <v>0</v>
      </c>
    </row>
    <row r="746" spans="1:8" x14ac:dyDescent="0.3">
      <c r="A746" s="8" t="s">
        <v>835</v>
      </c>
      <c r="B746" s="25" t="s">
        <v>5</v>
      </c>
      <c r="C746" s="8" t="s">
        <v>546</v>
      </c>
      <c r="D746" s="8" t="s">
        <v>817</v>
      </c>
      <c r="E746" s="26">
        <v>539.60192456732364</v>
      </c>
      <c r="F746" s="27">
        <f>Tabella3[[#This Row],[Comunicazioni
'[N']]]/571621</f>
        <v>9.4398548088212931E-4</v>
      </c>
      <c r="G746" s="20"/>
      <c r="H746" s="27">
        <f>Tabella3[[#This Row],[PESO Comunicazioni 
'[%']]]*Tabella3[[#This Row],[Copertura 
'[No = 0 ; SI = 1']]]</f>
        <v>0</v>
      </c>
    </row>
    <row r="747" spans="1:8" x14ac:dyDescent="0.3">
      <c r="A747" s="8" t="s">
        <v>834</v>
      </c>
      <c r="B747" s="25" t="s">
        <v>5</v>
      </c>
      <c r="C747" s="8" t="s">
        <v>546</v>
      </c>
      <c r="D747" s="8" t="s">
        <v>817</v>
      </c>
      <c r="E747" s="26">
        <v>25.879348993038096</v>
      </c>
      <c r="F747" s="27">
        <f>Tabella3[[#This Row],[Comunicazioni
'[N']]]/571621</f>
        <v>4.5273614848016601E-5</v>
      </c>
      <c r="G747" s="20"/>
      <c r="H747" s="27">
        <f>Tabella3[[#This Row],[PESO Comunicazioni 
'[%']]]*Tabella3[[#This Row],[Copertura 
'[No = 0 ; SI = 1']]]</f>
        <v>0</v>
      </c>
    </row>
    <row r="748" spans="1:8" x14ac:dyDescent="0.3">
      <c r="A748" s="8" t="s">
        <v>833</v>
      </c>
      <c r="B748" s="25" t="s">
        <v>5</v>
      </c>
      <c r="C748" s="8" t="s">
        <v>546</v>
      </c>
      <c r="D748" s="8" t="s">
        <v>817</v>
      </c>
      <c r="E748" s="26">
        <v>405.84171388801678</v>
      </c>
      <c r="F748" s="27">
        <f>Tabella3[[#This Row],[Comunicazioni
'[N']]]/571621</f>
        <v>7.0998391222158871E-4</v>
      </c>
      <c r="G748" s="20"/>
      <c r="H748" s="27">
        <f>Tabella3[[#This Row],[PESO Comunicazioni 
'[%']]]*Tabella3[[#This Row],[Copertura 
'[No = 0 ; SI = 1']]]</f>
        <v>0</v>
      </c>
    </row>
    <row r="749" spans="1:8" x14ac:dyDescent="0.3">
      <c r="A749" s="8" t="s">
        <v>832</v>
      </c>
      <c r="B749" s="25" t="s">
        <v>5</v>
      </c>
      <c r="C749" s="8" t="s">
        <v>546</v>
      </c>
      <c r="D749" s="8" t="s">
        <v>817</v>
      </c>
      <c r="E749" s="26">
        <v>468.53101021122819</v>
      </c>
      <c r="F749" s="27">
        <f>Tabella3[[#This Row],[Comunicazioni
'[N']]]/571621</f>
        <v>8.1965324963783378E-4</v>
      </c>
      <c r="G749" s="20"/>
      <c r="H749" s="27">
        <f>Tabella3[[#This Row],[PESO Comunicazioni 
'[%']]]*Tabella3[[#This Row],[Copertura 
'[No = 0 ; SI = 1']]]</f>
        <v>0</v>
      </c>
    </row>
    <row r="750" spans="1:8" x14ac:dyDescent="0.3">
      <c r="A750" s="8" t="s">
        <v>831</v>
      </c>
      <c r="B750" s="25" t="s">
        <v>5</v>
      </c>
      <c r="C750" s="8" t="s">
        <v>546</v>
      </c>
      <c r="D750" s="8" t="s">
        <v>817</v>
      </c>
      <c r="E750" s="26">
        <v>30.190052669826713</v>
      </c>
      <c r="F750" s="27">
        <f>Tabella3[[#This Row],[Comunicazioni
'[N']]]/571621</f>
        <v>5.281480678601156E-5</v>
      </c>
      <c r="G750" s="20"/>
      <c r="H750" s="27">
        <f>Tabella3[[#This Row],[PESO Comunicazioni 
'[%']]]*Tabella3[[#This Row],[Copertura 
'[No = 0 ; SI = 1']]]</f>
        <v>0</v>
      </c>
    </row>
    <row r="751" spans="1:8" x14ac:dyDescent="0.3">
      <c r="A751" s="8" t="s">
        <v>830</v>
      </c>
      <c r="B751" s="25" t="s">
        <v>5</v>
      </c>
      <c r="C751" s="8" t="s">
        <v>546</v>
      </c>
      <c r="D751" s="8" t="s">
        <v>817</v>
      </c>
      <c r="E751" s="26">
        <v>36.443456229595661</v>
      </c>
      <c r="F751" s="27">
        <f>Tabella3[[#This Row],[Comunicazioni
'[N']]]/571621</f>
        <v>6.3754579047298229E-5</v>
      </c>
      <c r="G751" s="20"/>
      <c r="H751" s="27">
        <f>Tabella3[[#This Row],[PESO Comunicazioni 
'[%']]]*Tabella3[[#This Row],[Copertura 
'[No = 0 ; SI = 1']]]</f>
        <v>0</v>
      </c>
    </row>
    <row r="752" spans="1:8" x14ac:dyDescent="0.3">
      <c r="A752" s="8" t="s">
        <v>829</v>
      </c>
      <c r="B752" s="25" t="s">
        <v>5</v>
      </c>
      <c r="C752" s="8" t="s">
        <v>546</v>
      </c>
      <c r="D752" s="8" t="s">
        <v>817</v>
      </c>
      <c r="E752" s="26">
        <v>28.129727166345756</v>
      </c>
      <c r="F752" s="27">
        <f>Tabella3[[#This Row],[Comunicazioni
'[N']]]/571621</f>
        <v>4.9210450921757173E-5</v>
      </c>
      <c r="G752" s="20"/>
      <c r="H752" s="27">
        <f>Tabella3[[#This Row],[PESO Comunicazioni 
'[%']]]*Tabella3[[#This Row],[Copertura 
'[No = 0 ; SI = 1']]]</f>
        <v>0</v>
      </c>
    </row>
    <row r="753" spans="1:8" x14ac:dyDescent="0.3">
      <c r="A753" s="8" t="s">
        <v>828</v>
      </c>
      <c r="B753" s="25" t="s">
        <v>5</v>
      </c>
      <c r="C753" s="8" t="s">
        <v>546</v>
      </c>
      <c r="D753" s="8" t="s">
        <v>817</v>
      </c>
      <c r="E753" s="26">
        <v>524.72560096074676</v>
      </c>
      <c r="F753" s="27">
        <f>Tabella3[[#This Row],[Comunicazioni
'[N']]]/571621</f>
        <v>9.1796067842284796E-4</v>
      </c>
      <c r="G753" s="20"/>
      <c r="H753" s="27">
        <f>Tabella3[[#This Row],[PESO Comunicazioni 
'[%']]]*Tabella3[[#This Row],[Copertura 
'[No = 0 ; SI = 1']]]</f>
        <v>0</v>
      </c>
    </row>
    <row r="754" spans="1:8" x14ac:dyDescent="0.3">
      <c r="A754" s="8" t="s">
        <v>827</v>
      </c>
      <c r="B754" s="25" t="s">
        <v>5</v>
      </c>
      <c r="C754" s="8" t="s">
        <v>546</v>
      </c>
      <c r="D754" s="8" t="s">
        <v>817</v>
      </c>
      <c r="E754" s="26">
        <v>590.35608447370794</v>
      </c>
      <c r="F754" s="27">
        <f>Tabella3[[#This Row],[Comunicazioni
'[N']]]/571621</f>
        <v>1.0327753607262643E-3</v>
      </c>
      <c r="G754" s="20"/>
      <c r="H754" s="27">
        <f>Tabella3[[#This Row],[PESO Comunicazioni 
'[%']]]*Tabella3[[#This Row],[Copertura 
'[No = 0 ; SI = 1']]]</f>
        <v>0</v>
      </c>
    </row>
    <row r="755" spans="1:8" x14ac:dyDescent="0.3">
      <c r="A755" s="8" t="s">
        <v>826</v>
      </c>
      <c r="B755" s="25" t="s">
        <v>5</v>
      </c>
      <c r="C755" s="8" t="s">
        <v>546</v>
      </c>
      <c r="D755" s="8" t="s">
        <v>817</v>
      </c>
      <c r="E755" s="26">
        <v>1231.3456778468383</v>
      </c>
      <c r="F755" s="27">
        <f>Tabella3[[#This Row],[Comunicazioni
'[N']]]/571621</f>
        <v>2.1541295331116918E-3</v>
      </c>
      <c r="G755" s="20"/>
      <c r="H755" s="27">
        <f>Tabella3[[#This Row],[PESO Comunicazioni 
'[%']]]*Tabella3[[#This Row],[Copertura 
'[No = 0 ; SI = 1']]]</f>
        <v>0</v>
      </c>
    </row>
    <row r="756" spans="1:8" x14ac:dyDescent="0.3">
      <c r="A756" s="8" t="s">
        <v>825</v>
      </c>
      <c r="B756" s="25" t="s">
        <v>5</v>
      </c>
      <c r="C756" s="8" t="s">
        <v>546</v>
      </c>
      <c r="D756" s="8" t="s">
        <v>817</v>
      </c>
      <c r="E756" s="26">
        <v>243.20517960213314</v>
      </c>
      <c r="F756" s="27">
        <f>Tabella3[[#This Row],[Comunicazioni
'[N']]]/571621</f>
        <v>4.2546578869938849E-4</v>
      </c>
      <c r="G756" s="20"/>
      <c r="H756" s="27">
        <f>Tabella3[[#This Row],[PESO Comunicazioni 
'[%']]]*Tabella3[[#This Row],[Copertura 
'[No = 0 ; SI = 1']]]</f>
        <v>0</v>
      </c>
    </row>
    <row r="757" spans="1:8" x14ac:dyDescent="0.3">
      <c r="A757" s="8" t="s">
        <v>824</v>
      </c>
      <c r="B757" s="25" t="s">
        <v>5</v>
      </c>
      <c r="C757" s="8" t="s">
        <v>546</v>
      </c>
      <c r="D757" s="8" t="s">
        <v>817</v>
      </c>
      <c r="E757" s="26">
        <v>846.23997154643791</v>
      </c>
      <c r="F757" s="27">
        <f>Tabella3[[#This Row],[Comunicazioni
'[N']]]/571621</f>
        <v>1.480421418293656E-3</v>
      </c>
      <c r="G757" s="20"/>
      <c r="H757" s="27">
        <f>Tabella3[[#This Row],[PESO Comunicazioni 
'[%']]]*Tabella3[[#This Row],[Copertura 
'[No = 0 ; SI = 1']]]</f>
        <v>0</v>
      </c>
    </row>
    <row r="758" spans="1:8" x14ac:dyDescent="0.3">
      <c r="A758" s="8" t="s">
        <v>823</v>
      </c>
      <c r="B758" s="25" t="s">
        <v>5</v>
      </c>
      <c r="C758" s="8" t="s">
        <v>546</v>
      </c>
      <c r="D758" s="8" t="s">
        <v>817</v>
      </c>
      <c r="E758" s="26">
        <v>11.500756346615322</v>
      </c>
      <c r="F758" s="27">
        <f>Tabella3[[#This Row],[Comunicazioni
'[N']]]/571621</f>
        <v>2.01195483486704E-5</v>
      </c>
      <c r="G758" s="20"/>
      <c r="H758" s="27">
        <f>Tabella3[[#This Row],[PESO Comunicazioni 
'[%']]]*Tabella3[[#This Row],[Copertura 
'[No = 0 ; SI = 1']]]</f>
        <v>0</v>
      </c>
    </row>
    <row r="759" spans="1:8" x14ac:dyDescent="0.3">
      <c r="A759" s="8" t="s">
        <v>822</v>
      </c>
      <c r="B759" s="25" t="s">
        <v>5</v>
      </c>
      <c r="C759" s="8" t="s">
        <v>546</v>
      </c>
      <c r="D759" s="8" t="s">
        <v>817</v>
      </c>
      <c r="E759" s="26">
        <v>241.01512693230643</v>
      </c>
      <c r="F759" s="27">
        <f>Tabella3[[#This Row],[Comunicazioni
'[N']]]/571621</f>
        <v>4.2163448671813394E-4</v>
      </c>
      <c r="G759" s="20"/>
      <c r="H759" s="27">
        <f>Tabella3[[#This Row],[PESO Comunicazioni 
'[%']]]*Tabella3[[#This Row],[Copertura 
'[No = 0 ; SI = 1']]]</f>
        <v>0</v>
      </c>
    </row>
    <row r="760" spans="1:8" x14ac:dyDescent="0.3">
      <c r="A760" s="8" t="s">
        <v>821</v>
      </c>
      <c r="B760" s="25" t="s">
        <v>5</v>
      </c>
      <c r="C760" s="8" t="s">
        <v>546</v>
      </c>
      <c r="D760" s="8" t="s">
        <v>817</v>
      </c>
      <c r="E760" s="26">
        <v>848.61856419286073</v>
      </c>
      <c r="F760" s="27">
        <f>Tabella3[[#This Row],[Comunicazioni
'[N']]]/571621</f>
        <v>1.4845825541623921E-3</v>
      </c>
      <c r="G760" s="20"/>
      <c r="H760" s="27">
        <f>Tabella3[[#This Row],[PESO Comunicazioni 
'[%']]]*Tabella3[[#This Row],[Copertura 
'[No = 0 ; SI = 1']]]</f>
        <v>0</v>
      </c>
    </row>
    <row r="761" spans="1:8" x14ac:dyDescent="0.3">
      <c r="A761" s="8" t="s">
        <v>820</v>
      </c>
      <c r="B761" s="25" t="s">
        <v>5</v>
      </c>
      <c r="C761" s="8" t="s">
        <v>546</v>
      </c>
      <c r="D761" s="8" t="s">
        <v>817</v>
      </c>
      <c r="E761" s="26">
        <v>194.96992836113193</v>
      </c>
      <c r="F761" s="27">
        <f>Tabella3[[#This Row],[Comunicazioni
'[N']]]/571621</f>
        <v>3.4108251509502266E-4</v>
      </c>
      <c r="G761" s="20"/>
      <c r="H761" s="27">
        <f>Tabella3[[#This Row],[PESO Comunicazioni 
'[%']]]*Tabella3[[#This Row],[Copertura 
'[No = 0 ; SI = 1']]]</f>
        <v>0</v>
      </c>
    </row>
    <row r="762" spans="1:8" x14ac:dyDescent="0.3">
      <c r="A762" s="8" t="s">
        <v>819</v>
      </c>
      <c r="B762" s="25" t="s">
        <v>5</v>
      </c>
      <c r="C762" s="8" t="s">
        <v>546</v>
      </c>
      <c r="D762" s="8" t="s">
        <v>817</v>
      </c>
      <c r="E762" s="26">
        <v>27.879348993038096</v>
      </c>
      <c r="F762" s="27">
        <f>Tabella3[[#This Row],[Comunicazioni
'[N']]]/571621</f>
        <v>4.8772436619784957E-5</v>
      </c>
      <c r="G762" s="20"/>
      <c r="H762" s="27">
        <f>Tabella3[[#This Row],[PESO Comunicazioni 
'[%']]]*Tabella3[[#This Row],[Copertura 
'[No = 0 ; SI = 1']]]</f>
        <v>0</v>
      </c>
    </row>
    <row r="763" spans="1:8" x14ac:dyDescent="0.3">
      <c r="A763" s="8" t="s">
        <v>818</v>
      </c>
      <c r="B763" s="25" t="s">
        <v>5</v>
      </c>
      <c r="C763" s="8" t="s">
        <v>546</v>
      </c>
      <c r="D763" s="8" t="s">
        <v>817</v>
      </c>
      <c r="E763" s="26">
        <v>255.01512693230643</v>
      </c>
      <c r="F763" s="27">
        <f>Tabella3[[#This Row],[Comunicazioni
'[N']]]/571621</f>
        <v>4.4612623912051243E-4</v>
      </c>
      <c r="G763" s="20"/>
      <c r="H763" s="27">
        <f>Tabella3[[#This Row],[PESO Comunicazioni 
'[%']]]*Tabella3[[#This Row],[Copertura 
'[No = 0 ; SI = 1']]]</f>
        <v>0</v>
      </c>
    </row>
    <row r="764" spans="1:8" x14ac:dyDescent="0.3">
      <c r="A764" s="8" t="s">
        <v>816</v>
      </c>
      <c r="B764" s="25" t="s">
        <v>5</v>
      </c>
      <c r="C764" s="8" t="s">
        <v>546</v>
      </c>
      <c r="D764" s="8" t="s">
        <v>817</v>
      </c>
      <c r="E764" s="26">
        <v>248.82809964894102</v>
      </c>
      <c r="F764" s="27">
        <f>Tabella3[[#This Row],[Comunicazioni
'[N']]]/571621</f>
        <v>4.3530258623973058E-4</v>
      </c>
      <c r="G764" s="20"/>
      <c r="H764" s="27">
        <f>Tabella3[[#This Row],[PESO Comunicazioni 
'[%']]]*Tabella3[[#This Row],[Copertura 
'[No = 0 ; SI = 1']]]</f>
        <v>0</v>
      </c>
    </row>
    <row r="765" spans="1:8" x14ac:dyDescent="0.3">
      <c r="A765" s="8" t="s">
        <v>807</v>
      </c>
      <c r="B765" s="25" t="s">
        <v>5</v>
      </c>
      <c r="C765" s="8" t="s">
        <v>546</v>
      </c>
      <c r="D765" s="8" t="s">
        <v>790</v>
      </c>
      <c r="E765" s="26">
        <v>97.515883278921748</v>
      </c>
      <c r="F765" s="27">
        <f>Tabella3[[#This Row],[Comunicazioni
'[N']]]/571621</f>
        <v>1.7059534775475663E-4</v>
      </c>
      <c r="G765" s="20"/>
      <c r="H765" s="27">
        <f>Tabella3[[#This Row],[PESO Comunicazioni 
'[%']]]*Tabella3[[#This Row],[Copertura 
'[No = 0 ; SI = 1']]]</f>
        <v>0</v>
      </c>
    </row>
    <row r="766" spans="1:8" x14ac:dyDescent="0.3">
      <c r="A766" s="8" t="s">
        <v>806</v>
      </c>
      <c r="B766" s="25" t="s">
        <v>5</v>
      </c>
      <c r="C766" s="8" t="s">
        <v>546</v>
      </c>
      <c r="D766" s="8" t="s">
        <v>790</v>
      </c>
      <c r="E766" s="26">
        <v>306.98808067989961</v>
      </c>
      <c r="F766" s="27">
        <f>Tabella3[[#This Row],[Comunicazioni
'[N']]]/571621</f>
        <v>5.3704829017810684E-4</v>
      </c>
      <c r="G766" s="20"/>
      <c r="H766" s="27">
        <f>Tabella3[[#This Row],[PESO Comunicazioni 
'[%']]]*Tabella3[[#This Row],[Copertura 
'[No = 0 ; SI = 1']]]</f>
        <v>0</v>
      </c>
    </row>
    <row r="767" spans="1:8" x14ac:dyDescent="0.3">
      <c r="A767" s="8" t="s">
        <v>805</v>
      </c>
      <c r="B767" s="25" t="s">
        <v>5</v>
      </c>
      <c r="C767" s="8" t="s">
        <v>546</v>
      </c>
      <c r="D767" s="8" t="s">
        <v>790</v>
      </c>
      <c r="E767" s="26">
        <v>73.886912459191322</v>
      </c>
      <c r="F767" s="27">
        <f>Tabella3[[#This Row],[Comunicazioni
'[N']]]/571621</f>
        <v>1.2925856898048064E-4</v>
      </c>
      <c r="G767" s="20"/>
      <c r="H767" s="27">
        <f>Tabella3[[#This Row],[PESO Comunicazioni 
'[%']]]*Tabella3[[#This Row],[Copertura 
'[No = 0 ; SI = 1']]]</f>
        <v>0</v>
      </c>
    </row>
    <row r="768" spans="1:8" x14ac:dyDescent="0.3">
      <c r="A768" s="8" t="s">
        <v>804</v>
      </c>
      <c r="B768" s="25" t="s">
        <v>5</v>
      </c>
      <c r="C768" s="8" t="s">
        <v>546</v>
      </c>
      <c r="D768" s="8" t="s">
        <v>790</v>
      </c>
      <c r="E768" s="26">
        <v>78.763236065768126</v>
      </c>
      <c r="F768" s="27">
        <f>Tabella3[[#This Row],[Comunicazioni
'[N']]]/571621</f>
        <v>1.3778926258092009E-4</v>
      </c>
      <c r="G768" s="20"/>
      <c r="H768" s="27">
        <f>Tabella3[[#This Row],[PESO Comunicazioni 
'[%']]]*Tabella3[[#This Row],[Copertura 
'[No = 0 ; SI = 1']]]</f>
        <v>0</v>
      </c>
    </row>
    <row r="769" spans="1:8" x14ac:dyDescent="0.3">
      <c r="A769" s="8" t="s">
        <v>803</v>
      </c>
      <c r="B769" s="25" t="s">
        <v>5</v>
      </c>
      <c r="C769" s="8" t="s">
        <v>546</v>
      </c>
      <c r="D769" s="8" t="s">
        <v>790</v>
      </c>
      <c r="E769" s="26">
        <v>24.75415990638427</v>
      </c>
      <c r="F769" s="27">
        <f>Tabella3[[#This Row],[Comunicazioni
'[N']]]/571621</f>
        <v>4.3305196811146319E-5</v>
      </c>
      <c r="G769" s="20"/>
      <c r="H769" s="27">
        <f>Tabella3[[#This Row],[PESO Comunicazioni 
'[%']]]*Tabella3[[#This Row],[Copertura 
'[No = 0 ; SI = 1']]]</f>
        <v>0</v>
      </c>
    </row>
    <row r="770" spans="1:8" x14ac:dyDescent="0.3">
      <c r="A770" s="8" t="s">
        <v>802</v>
      </c>
      <c r="B770" s="25" t="s">
        <v>5</v>
      </c>
      <c r="C770" s="8" t="s">
        <v>546</v>
      </c>
      <c r="D770" s="8" t="s">
        <v>790</v>
      </c>
      <c r="E770" s="26">
        <v>18.565619929788202</v>
      </c>
      <c r="F770" s="27">
        <f>Tabella3[[#This Row],[Comunicazioni
'[N']]]/571621</f>
        <v>3.2478897608359741E-5</v>
      </c>
      <c r="G770" s="20"/>
      <c r="H770" s="27">
        <f>Tabella3[[#This Row],[PESO Comunicazioni 
'[%']]]*Tabella3[[#This Row],[Copertura 
'[No = 0 ; SI = 1']]]</f>
        <v>0</v>
      </c>
    </row>
    <row r="771" spans="1:8" x14ac:dyDescent="0.3">
      <c r="A771" s="8" t="s">
        <v>801</v>
      </c>
      <c r="B771" s="25" t="s">
        <v>5</v>
      </c>
      <c r="C771" s="8" t="s">
        <v>546</v>
      </c>
      <c r="D771" s="8" t="s">
        <v>790</v>
      </c>
      <c r="E771" s="26">
        <v>72.012101545845141</v>
      </c>
      <c r="F771" s="27">
        <f>Tabella3[[#This Row],[Comunicazioni
'[N']]]/571621</f>
        <v>1.2597875435969836E-4</v>
      </c>
      <c r="G771" s="20"/>
      <c r="H771" s="27">
        <f>Tabella3[[#This Row],[PESO Comunicazioni 
'[%']]]*Tabella3[[#This Row],[Copertura 
'[No = 0 ; SI = 1']]]</f>
        <v>0</v>
      </c>
    </row>
    <row r="772" spans="1:8" x14ac:dyDescent="0.3">
      <c r="A772" s="8" t="s">
        <v>800</v>
      </c>
      <c r="B772" s="25" t="s">
        <v>5</v>
      </c>
      <c r="C772" s="8" t="s">
        <v>546</v>
      </c>
      <c r="D772" s="8" t="s">
        <v>790</v>
      </c>
      <c r="E772" s="26">
        <v>24.19156536305735</v>
      </c>
      <c r="F772" s="27">
        <f>Tabella3[[#This Row],[Comunicazioni
'[N']]]/571621</f>
        <v>4.2320987792711167E-5</v>
      </c>
      <c r="G772" s="20"/>
      <c r="H772" s="27">
        <f>Tabella3[[#This Row],[PESO Comunicazioni 
'[%']]]*Tabella3[[#This Row],[Copertura 
'[No = 0 ; SI = 1']]]</f>
        <v>0</v>
      </c>
    </row>
    <row r="773" spans="1:8" x14ac:dyDescent="0.3">
      <c r="A773" s="8" t="s">
        <v>799</v>
      </c>
      <c r="B773" s="25" t="s">
        <v>5</v>
      </c>
      <c r="C773" s="8" t="s">
        <v>546</v>
      </c>
      <c r="D773" s="8" t="s">
        <v>790</v>
      </c>
      <c r="E773" s="26">
        <v>179.57469608917205</v>
      </c>
      <c r="F773" s="27">
        <f>Tabella3[[#This Row],[Comunicazioni
'[N']]]/571621</f>
        <v>3.1414992816774059E-4</v>
      </c>
      <c r="G773" s="20"/>
      <c r="H773" s="27">
        <f>Tabella3[[#This Row],[PESO Comunicazioni 
'[%']]]*Tabella3[[#This Row],[Copertura 
'[No = 0 ; SI = 1']]]</f>
        <v>0</v>
      </c>
    </row>
    <row r="774" spans="1:8" x14ac:dyDescent="0.3">
      <c r="A774" s="8" t="s">
        <v>798</v>
      </c>
      <c r="B774" s="25" t="s">
        <v>5</v>
      </c>
      <c r="C774" s="8" t="s">
        <v>546</v>
      </c>
      <c r="D774" s="8" t="s">
        <v>790</v>
      </c>
      <c r="E774" s="26">
        <v>302.58377224855587</v>
      </c>
      <c r="F774" s="27">
        <f>Tabella3[[#This Row],[Comunicazioni
'[N']]]/571621</f>
        <v>5.2934334506352261E-4</v>
      </c>
      <c r="G774" s="20"/>
      <c r="H774" s="27">
        <f>Tabella3[[#This Row],[PESO Comunicazioni 
'[%']]]*Tabella3[[#This Row],[Copertura 
'[No = 0 ; SI = 1']]]</f>
        <v>0</v>
      </c>
    </row>
    <row r="775" spans="1:8" x14ac:dyDescent="0.3">
      <c r="A775" s="8" t="s">
        <v>797</v>
      </c>
      <c r="B775" s="25" t="s">
        <v>5</v>
      </c>
      <c r="C775" s="8" t="s">
        <v>546</v>
      </c>
      <c r="D775" s="8" t="s">
        <v>790</v>
      </c>
      <c r="E775" s="26">
        <v>2890.0096228366183</v>
      </c>
      <c r="F775" s="27">
        <f>Tabella3[[#This Row],[Comunicazioni
'[N']]]/571621</f>
        <v>5.0558142945004089E-3</v>
      </c>
      <c r="G775" s="20"/>
      <c r="H775" s="27">
        <f>Tabella3[[#This Row],[PESO Comunicazioni 
'[%']]]*Tabella3[[#This Row],[Copertura 
'[No = 0 ; SI = 1']]]</f>
        <v>0</v>
      </c>
    </row>
    <row r="776" spans="1:8" x14ac:dyDescent="0.3">
      <c r="A776" s="8" t="s">
        <v>796</v>
      </c>
      <c r="B776" s="25" t="s">
        <v>5</v>
      </c>
      <c r="C776" s="8" t="s">
        <v>546</v>
      </c>
      <c r="D776" s="8" t="s">
        <v>790</v>
      </c>
      <c r="E776" s="26">
        <v>1727.1285789246047</v>
      </c>
      <c r="F776" s="27">
        <f>Tabella3[[#This Row],[Comunicazioni
'[N']]]/571621</f>
        <v>3.0214575372923751E-3</v>
      </c>
      <c r="G776" s="20"/>
      <c r="H776" s="27">
        <f>Tabella3[[#This Row],[PESO Comunicazioni 
'[%']]]*Tabella3[[#This Row],[Copertura 
'[No = 0 ; SI = 1']]]</f>
        <v>0</v>
      </c>
    </row>
    <row r="777" spans="1:8" x14ac:dyDescent="0.3">
      <c r="A777" s="8" t="s">
        <v>795</v>
      </c>
      <c r="B777" s="25" t="s">
        <v>5</v>
      </c>
      <c r="C777" s="8" t="s">
        <v>546</v>
      </c>
      <c r="D777" s="8" t="s">
        <v>790</v>
      </c>
      <c r="E777" s="26">
        <v>569.28970819730444</v>
      </c>
      <c r="F777" s="27">
        <f>Tabella3[[#This Row],[Comunicazioni
'[N']]]/571621</f>
        <v>9.9592161274219193E-4</v>
      </c>
      <c r="G777" s="20"/>
      <c r="H777" s="27">
        <f>Tabella3[[#This Row],[PESO Comunicazioni 
'[%']]]*Tabella3[[#This Row],[Copertura 
'[No = 0 ; SI = 1']]]</f>
        <v>0</v>
      </c>
    </row>
    <row r="778" spans="1:8" x14ac:dyDescent="0.3">
      <c r="A778" s="8" t="s">
        <v>794</v>
      </c>
      <c r="B778" s="25" t="s">
        <v>5</v>
      </c>
      <c r="C778" s="8" t="s">
        <v>546</v>
      </c>
      <c r="D778" s="8" t="s">
        <v>790</v>
      </c>
      <c r="E778" s="26">
        <v>697.36364793986104</v>
      </c>
      <c r="F778" s="27">
        <f>Tabella3[[#This Row],[Comunicazioni
'[N']]]/571621</f>
        <v>1.2199755571258948E-3</v>
      </c>
      <c r="G778" s="20"/>
      <c r="H778" s="27">
        <f>Tabella3[[#This Row],[PESO Comunicazioni 
'[%']]]*Tabella3[[#This Row],[Copertura 
'[No = 0 ; SI = 1']]]</f>
        <v>0</v>
      </c>
    </row>
    <row r="779" spans="1:8" x14ac:dyDescent="0.3">
      <c r="A779" s="8" t="s">
        <v>793</v>
      </c>
      <c r="B779" s="25" t="s">
        <v>5</v>
      </c>
      <c r="C779" s="8" t="s">
        <v>546</v>
      </c>
      <c r="D779" s="8" t="s">
        <v>790</v>
      </c>
      <c r="E779" s="26">
        <v>218.45253238897953</v>
      </c>
      <c r="F779" s="27">
        <f>Tabella3[[#This Row],[Comunicazioni
'[N']]]/571621</f>
        <v>3.8216323821024686E-4</v>
      </c>
      <c r="G779" s="20"/>
      <c r="H779" s="27">
        <f>Tabella3[[#This Row],[PESO Comunicazioni 
'[%']]]*Tabella3[[#This Row],[Copertura 
'[No = 0 ; SI = 1']]]</f>
        <v>0</v>
      </c>
    </row>
    <row r="780" spans="1:8" x14ac:dyDescent="0.3">
      <c r="A780" s="8" t="s">
        <v>792</v>
      </c>
      <c r="B780" s="25" t="s">
        <v>5</v>
      </c>
      <c r="C780" s="8" t="s">
        <v>546</v>
      </c>
      <c r="D780" s="8" t="s">
        <v>790</v>
      </c>
      <c r="E780" s="26">
        <v>24.564107236557561</v>
      </c>
      <c r="F780" s="27">
        <f>Tabella3[[#This Row],[Comunicazioni
'[N']]]/571621</f>
        <v>4.297271660166012E-5</v>
      </c>
      <c r="G780" s="20"/>
      <c r="H780" s="27">
        <f>Tabella3[[#This Row],[PESO Comunicazioni 
'[%']]]*Tabella3[[#This Row],[Copertura 
'[No = 0 ; SI = 1']]]</f>
        <v>0</v>
      </c>
    </row>
    <row r="781" spans="1:8" x14ac:dyDescent="0.3">
      <c r="A781" s="8" t="s">
        <v>791</v>
      </c>
      <c r="B781" s="25" t="s">
        <v>5</v>
      </c>
      <c r="C781" s="8" t="s">
        <v>546</v>
      </c>
      <c r="D781" s="8" t="s">
        <v>790</v>
      </c>
      <c r="E781" s="26">
        <v>1901.7002496273153</v>
      </c>
      <c r="F781" s="27">
        <f>Tabella3[[#This Row],[Comunicazioni
'[N']]]/571621</f>
        <v>3.3268551183866851E-3</v>
      </c>
      <c r="G781" s="20"/>
      <c r="H781" s="27">
        <f>Tabella3[[#This Row],[PESO Comunicazioni 
'[%']]]*Tabella3[[#This Row],[Copertura 
'[No = 0 ; SI = 1']]]</f>
        <v>0</v>
      </c>
    </row>
    <row r="782" spans="1:8" x14ac:dyDescent="0.3">
      <c r="A782" s="8" t="s">
        <v>789</v>
      </c>
      <c r="B782" s="25" t="s">
        <v>5</v>
      </c>
      <c r="C782" s="8" t="s">
        <v>546</v>
      </c>
      <c r="D782" s="8" t="s">
        <v>790</v>
      </c>
      <c r="E782" s="26">
        <v>658.11478245978401</v>
      </c>
      <c r="F782" s="27">
        <f>Tabella3[[#This Row],[Comunicazioni
'[N']]]/571621</f>
        <v>1.1513131645964441E-3</v>
      </c>
      <c r="G782" s="20"/>
      <c r="H782" s="27">
        <f>Tabella3[[#This Row],[PESO Comunicazioni 
'[%']]]*Tabella3[[#This Row],[Copertura 
'[No = 0 ; SI = 1']]]</f>
        <v>0</v>
      </c>
    </row>
    <row r="783" spans="1:8" x14ac:dyDescent="0.3">
      <c r="A783" s="8" t="s">
        <v>780</v>
      </c>
      <c r="B783" s="25" t="s">
        <v>5</v>
      </c>
      <c r="C783" s="8" t="s">
        <v>546</v>
      </c>
      <c r="D783" s="8" t="s">
        <v>751</v>
      </c>
      <c r="E783" s="26">
        <v>386.46765932128596</v>
      </c>
      <c r="F783" s="27">
        <f>Tabella3[[#This Row],[Comunicazioni
'[N']]]/571621</f>
        <v>6.7609073025883578E-4</v>
      </c>
      <c r="G783" s="20"/>
      <c r="H783" s="27">
        <f>Tabella3[[#This Row],[PESO Comunicazioni 
'[%']]]*Tabella3[[#This Row],[Copertura 
'[No = 0 ; SI = 1']]]</f>
        <v>0</v>
      </c>
    </row>
    <row r="784" spans="1:8" x14ac:dyDescent="0.3">
      <c r="A784" s="8" t="s">
        <v>779</v>
      </c>
      <c r="B784" s="25" t="s">
        <v>5</v>
      </c>
      <c r="C784" s="8" t="s">
        <v>546</v>
      </c>
      <c r="D784" s="8" t="s">
        <v>751</v>
      </c>
      <c r="E784" s="26">
        <v>137.07242704932611</v>
      </c>
      <c r="F784" s="27">
        <f>Tabella3[[#This Row],[Comunicazioni
'[N']]]/571621</f>
        <v>2.3979599603465602E-4</v>
      </c>
      <c r="G784" s="20"/>
      <c r="H784" s="27">
        <f>Tabella3[[#This Row],[PESO Comunicazioni 
'[%']]]*Tabella3[[#This Row],[Copertura 
'[No = 0 ; SI = 1']]]</f>
        <v>0</v>
      </c>
    </row>
    <row r="785" spans="1:8" x14ac:dyDescent="0.3">
      <c r="A785" s="8" t="s">
        <v>778</v>
      </c>
      <c r="B785" s="25" t="s">
        <v>5</v>
      </c>
      <c r="C785" s="8" t="s">
        <v>546</v>
      </c>
      <c r="D785" s="8" t="s">
        <v>751</v>
      </c>
      <c r="E785" s="26">
        <v>282.39220688549858</v>
      </c>
      <c r="F785" s="27">
        <f>Tabella3[[#This Row],[Comunicazioni
'[N']]]/571621</f>
        <v>4.9402000081434833E-4</v>
      </c>
      <c r="G785" s="20"/>
      <c r="H785" s="27">
        <f>Tabella3[[#This Row],[PESO Comunicazioni 
'[%']]]*Tabella3[[#This Row],[Copertura 
'[No = 0 ; SI = 1']]]</f>
        <v>0</v>
      </c>
    </row>
    <row r="786" spans="1:8" x14ac:dyDescent="0.3">
      <c r="A786" s="8" t="s">
        <v>777</v>
      </c>
      <c r="B786" s="25" t="s">
        <v>5</v>
      </c>
      <c r="C786" s="8" t="s">
        <v>546</v>
      </c>
      <c r="D786" s="8" t="s">
        <v>751</v>
      </c>
      <c r="E786" s="26">
        <v>10.938161803288406</v>
      </c>
      <c r="F786" s="27">
        <f>Tabella3[[#This Row],[Comunicazioni
'[N']]]/571621</f>
        <v>1.9135339330235252E-5</v>
      </c>
      <c r="G786" s="20"/>
      <c r="H786" s="27">
        <f>Tabella3[[#This Row],[PESO Comunicazioni 
'[%']]]*Tabella3[[#This Row],[Copertura 
'[No = 0 ; SI = 1']]]</f>
        <v>0</v>
      </c>
    </row>
    <row r="787" spans="1:8" x14ac:dyDescent="0.3">
      <c r="A787" s="8" t="s">
        <v>776</v>
      </c>
      <c r="B787" s="25" t="s">
        <v>5</v>
      </c>
      <c r="C787" s="8" t="s">
        <v>546</v>
      </c>
      <c r="D787" s="8" t="s">
        <v>751</v>
      </c>
      <c r="E787" s="26">
        <v>155.63653428588364</v>
      </c>
      <c r="F787" s="27">
        <f>Tabella3[[#This Row],[Comunicazioni
'[N']]]/571621</f>
        <v>2.72272247321011E-4</v>
      </c>
      <c r="G787" s="20"/>
      <c r="H787" s="27">
        <f>Tabella3[[#This Row],[PESO Comunicazioni 
'[%']]]*Tabella3[[#This Row],[Copertura 
'[No = 0 ; SI = 1']]]</f>
        <v>0</v>
      </c>
    </row>
    <row r="788" spans="1:8" x14ac:dyDescent="0.3">
      <c r="A788" s="8" t="s">
        <v>775</v>
      </c>
      <c r="B788" s="25" t="s">
        <v>5</v>
      </c>
      <c r="C788" s="8" t="s">
        <v>546</v>
      </c>
      <c r="D788" s="8" t="s">
        <v>751</v>
      </c>
      <c r="E788" s="26">
        <v>117.82204887601844</v>
      </c>
      <c r="F788" s="27">
        <f>Tabella3[[#This Row],[Comunicazioni
'[N']]]/571621</f>
        <v>2.0611917490088441E-4</v>
      </c>
      <c r="G788" s="20"/>
      <c r="H788" s="27">
        <f>Tabella3[[#This Row],[PESO Comunicazioni 
'[%']]]*Tabella3[[#This Row],[Copertura 
'[No = 0 ; SI = 1']]]</f>
        <v>0</v>
      </c>
    </row>
    <row r="789" spans="1:8" x14ac:dyDescent="0.3">
      <c r="A789" s="8" t="s">
        <v>774</v>
      </c>
      <c r="B789" s="25" t="s">
        <v>5</v>
      </c>
      <c r="C789" s="8" t="s">
        <v>546</v>
      </c>
      <c r="D789" s="8" t="s">
        <v>751</v>
      </c>
      <c r="E789" s="26">
        <v>62.635021592653004</v>
      </c>
      <c r="F789" s="27">
        <f>Tabella3[[#This Row],[Comunicazioni
'[N']]]/571621</f>
        <v>1.0957438861177774E-4</v>
      </c>
      <c r="G789" s="20"/>
      <c r="H789" s="27">
        <f>Tabella3[[#This Row],[PESO Comunicazioni 
'[%']]]*Tabella3[[#This Row],[Copertura 
'[No = 0 ; SI = 1']]]</f>
        <v>0</v>
      </c>
    </row>
    <row r="790" spans="1:8" x14ac:dyDescent="0.3">
      <c r="A790" s="8" t="s">
        <v>773</v>
      </c>
      <c r="B790" s="25" t="s">
        <v>5</v>
      </c>
      <c r="C790" s="8" t="s">
        <v>546</v>
      </c>
      <c r="D790" s="8" t="s">
        <v>751</v>
      </c>
      <c r="E790" s="26">
        <v>623.29727166345765</v>
      </c>
      <c r="F790" s="27">
        <f>Tabella3[[#This Row],[Comunicazioni
'[N']]]/571621</f>
        <v>1.090403032189961E-3</v>
      </c>
      <c r="G790" s="20"/>
      <c r="H790" s="27">
        <f>Tabella3[[#This Row],[PESO Comunicazioni 
'[%']]]*Tabella3[[#This Row],[Copertura 
'[No = 0 ; SI = 1']]]</f>
        <v>0</v>
      </c>
    </row>
    <row r="791" spans="1:8" x14ac:dyDescent="0.3">
      <c r="A791" s="8" t="s">
        <v>772</v>
      </c>
      <c r="B791" s="25" t="s">
        <v>5</v>
      </c>
      <c r="C791" s="8" t="s">
        <v>546</v>
      </c>
      <c r="D791" s="8" t="s">
        <v>751</v>
      </c>
      <c r="E791" s="26">
        <v>692.05899503599505</v>
      </c>
      <c r="F791" s="27">
        <f>Tabella3[[#This Row],[Comunicazioni
'[N']]]/571621</f>
        <v>1.2106955395900345E-3</v>
      </c>
      <c r="G791" s="20"/>
      <c r="H791" s="27">
        <f>Tabella3[[#This Row],[PESO Comunicazioni 
'[%']]]*Tabella3[[#This Row],[Copertura 
'[No = 0 ; SI = 1']]]</f>
        <v>0</v>
      </c>
    </row>
    <row r="792" spans="1:8" x14ac:dyDescent="0.3">
      <c r="A792" s="8" t="s">
        <v>771</v>
      </c>
      <c r="B792" s="25" t="s">
        <v>5</v>
      </c>
      <c r="C792" s="8" t="s">
        <v>546</v>
      </c>
      <c r="D792" s="8" t="s">
        <v>751</v>
      </c>
      <c r="E792" s="26">
        <v>212.39220688549858</v>
      </c>
      <c r="F792" s="27">
        <f>Tabella3[[#This Row],[Comunicazioni
'[N']]]/571621</f>
        <v>3.715612388024558E-4</v>
      </c>
      <c r="G792" s="20"/>
      <c r="H792" s="27">
        <f>Tabella3[[#This Row],[PESO Comunicazioni 
'[%']]]*Tabella3[[#This Row],[Copertura 
'[No = 0 ; SI = 1']]]</f>
        <v>0</v>
      </c>
    </row>
    <row r="793" spans="1:8" x14ac:dyDescent="0.3">
      <c r="A793" s="8" t="s">
        <v>770</v>
      </c>
      <c r="B793" s="25" t="s">
        <v>5</v>
      </c>
      <c r="C793" s="8" t="s">
        <v>546</v>
      </c>
      <c r="D793" s="8" t="s">
        <v>751</v>
      </c>
      <c r="E793" s="26">
        <v>162.6998851758259</v>
      </c>
      <c r="F793" s="27">
        <f>Tabella3[[#This Row],[Comunicazioni
'[N']]]/571621</f>
        <v>2.8462895025869572E-4</v>
      </c>
      <c r="G793" s="20"/>
      <c r="H793" s="27">
        <f>Tabella3[[#This Row],[PESO Comunicazioni 
'[%']]]*Tabella3[[#This Row],[Copertura 
'[No = 0 ; SI = 1']]]</f>
        <v>0</v>
      </c>
    </row>
    <row r="794" spans="1:8" x14ac:dyDescent="0.3">
      <c r="A794" s="8" t="s">
        <v>769</v>
      </c>
      <c r="B794" s="25" t="s">
        <v>5</v>
      </c>
      <c r="C794" s="8" t="s">
        <v>546</v>
      </c>
      <c r="D794" s="8" t="s">
        <v>751</v>
      </c>
      <c r="E794" s="26">
        <v>546.91867901703472</v>
      </c>
      <c r="F794" s="27">
        <f>Tabella3[[#This Row],[Comunicazioni
'[N']]]/571621</f>
        <v>9.5678549076579533E-4</v>
      </c>
      <c r="G794" s="20"/>
      <c r="H794" s="27">
        <f>Tabella3[[#This Row],[PESO Comunicazioni 
'[%']]]*Tabella3[[#This Row],[Copertura 
'[No = 0 ; SI = 1']]]</f>
        <v>0</v>
      </c>
    </row>
    <row r="795" spans="1:8" x14ac:dyDescent="0.3">
      <c r="A795" s="8" t="s">
        <v>768</v>
      </c>
      <c r="B795" s="25" t="s">
        <v>5</v>
      </c>
      <c r="C795" s="8" t="s">
        <v>546</v>
      </c>
      <c r="D795" s="8" t="s">
        <v>751</v>
      </c>
      <c r="E795" s="26">
        <v>55.692321709672676</v>
      </c>
      <c r="F795" s="27">
        <f>Tabella3[[#This Row],[Comunicazioni
'[N']]]/571621</f>
        <v>9.7428753859065141E-5</v>
      </c>
      <c r="G795" s="20"/>
      <c r="H795" s="27">
        <f>Tabella3[[#This Row],[PESO Comunicazioni 
'[%']]]*Tabella3[[#This Row],[Copertura 
'[No = 0 ; SI = 1']]]</f>
        <v>0</v>
      </c>
    </row>
    <row r="796" spans="1:8" x14ac:dyDescent="0.3">
      <c r="A796" s="8" t="s">
        <v>767</v>
      </c>
      <c r="B796" s="25" t="s">
        <v>5</v>
      </c>
      <c r="C796" s="8" t="s">
        <v>546</v>
      </c>
      <c r="D796" s="8" t="s">
        <v>751</v>
      </c>
      <c r="E796" s="26">
        <v>184.0166396255371</v>
      </c>
      <c r="F796" s="27">
        <f>Tabella3[[#This Row],[Comunicazioni
'[N']]]/571621</f>
        <v>3.2192071254474045E-4</v>
      </c>
      <c r="G796" s="20"/>
      <c r="H796" s="27">
        <f>Tabella3[[#This Row],[PESO Comunicazioni 
'[%']]]*Tabella3[[#This Row],[Copertura 
'[No = 0 ; SI = 1']]]</f>
        <v>0</v>
      </c>
    </row>
    <row r="797" spans="1:8" x14ac:dyDescent="0.3">
      <c r="A797" s="8" t="s">
        <v>766</v>
      </c>
      <c r="B797" s="25" t="s">
        <v>5</v>
      </c>
      <c r="C797" s="8" t="s">
        <v>546</v>
      </c>
      <c r="D797" s="8" t="s">
        <v>751</v>
      </c>
      <c r="E797" s="26">
        <v>229.20669229536378</v>
      </c>
      <c r="F797" s="27">
        <f>Tabella3[[#This Row],[Comunicazioni
'[N']]]/571621</f>
        <v>4.0097668261901464E-4</v>
      </c>
      <c r="G797" s="20"/>
      <c r="H797" s="27">
        <f>Tabella3[[#This Row],[PESO Comunicazioni 
'[%']]]*Tabella3[[#This Row],[Copertura 
'[No = 0 ; SI = 1']]]</f>
        <v>0</v>
      </c>
    </row>
    <row r="798" spans="1:8" x14ac:dyDescent="0.3">
      <c r="A798" s="8" t="s">
        <v>765</v>
      </c>
      <c r="B798" s="25" t="s">
        <v>5</v>
      </c>
      <c r="C798" s="8" t="s">
        <v>546</v>
      </c>
      <c r="D798" s="8" t="s">
        <v>751</v>
      </c>
      <c r="E798" s="26">
        <v>297.33793215494018</v>
      </c>
      <c r="F798" s="27">
        <f>Tabella3[[#This Row],[Comunicazioni
'[N']]]/571621</f>
        <v>5.2016621529814365E-4</v>
      </c>
      <c r="G798" s="20"/>
      <c r="H798" s="27">
        <f>Tabella3[[#This Row],[PESO Comunicazioni 
'[%']]]*Tabella3[[#This Row],[Copertura 
'[No = 0 ; SI = 1']]]</f>
        <v>0</v>
      </c>
    </row>
    <row r="799" spans="1:8" x14ac:dyDescent="0.3">
      <c r="A799" s="8" t="s">
        <v>764</v>
      </c>
      <c r="B799" s="25" t="s">
        <v>5</v>
      </c>
      <c r="C799" s="8" t="s">
        <v>546</v>
      </c>
      <c r="D799" s="8" t="s">
        <v>751</v>
      </c>
      <c r="E799" s="26">
        <v>215.20517960213314</v>
      </c>
      <c r="F799" s="27">
        <f>Tabella3[[#This Row],[Comunicazioni
'[N']]]/571621</f>
        <v>3.7648228389463147E-4</v>
      </c>
      <c r="G799" s="20"/>
      <c r="H799" s="27">
        <f>Tabella3[[#This Row],[PESO Comunicazioni 
'[%']]]*Tabella3[[#This Row],[Copertura 
'[No = 0 ; SI = 1']]]</f>
        <v>0</v>
      </c>
    </row>
    <row r="800" spans="1:8" x14ac:dyDescent="0.3">
      <c r="A800" s="8" t="s">
        <v>763</v>
      </c>
      <c r="B800" s="25" t="s">
        <v>5</v>
      </c>
      <c r="C800" s="8" t="s">
        <v>546</v>
      </c>
      <c r="D800" s="8" t="s">
        <v>751</v>
      </c>
      <c r="E800" s="26">
        <v>968.14352363116632</v>
      </c>
      <c r="F800" s="27">
        <f>Tabella3[[#This Row],[Comunicazioni
'[N']]]/571621</f>
        <v>1.6936808193386288E-3</v>
      </c>
      <c r="G800" s="20"/>
      <c r="H800" s="27">
        <f>Tabella3[[#This Row],[PESO Comunicazioni 
'[%']]]*Tabella3[[#This Row],[Copertura 
'[No = 0 ; SI = 1']]]</f>
        <v>0</v>
      </c>
    </row>
    <row r="801" spans="1:8" x14ac:dyDescent="0.3">
      <c r="A801" s="8" t="s">
        <v>762</v>
      </c>
      <c r="B801" s="25" t="s">
        <v>5</v>
      </c>
      <c r="C801" s="8" t="s">
        <v>546</v>
      </c>
      <c r="D801" s="8" t="s">
        <v>751</v>
      </c>
      <c r="E801" s="26">
        <v>884.01077107835931</v>
      </c>
      <c r="F801" s="27">
        <f>Tabella3[[#This Row],[Comunicazioni
'[N']]]/571621</f>
        <v>1.5464980661633483E-3</v>
      </c>
      <c r="G801" s="20"/>
      <c r="H801" s="27">
        <f>Tabella3[[#This Row],[PESO Comunicazioni 
'[%']]]*Tabella3[[#This Row],[Copertura 
'[No = 0 ; SI = 1']]]</f>
        <v>0</v>
      </c>
    </row>
    <row r="802" spans="1:8" x14ac:dyDescent="0.3">
      <c r="A802" s="8" t="s">
        <v>761</v>
      </c>
      <c r="B802" s="25" t="s">
        <v>5</v>
      </c>
      <c r="C802" s="8" t="s">
        <v>546</v>
      </c>
      <c r="D802" s="8" t="s">
        <v>751</v>
      </c>
      <c r="E802" s="26">
        <v>2091.5404508221018</v>
      </c>
      <c r="F802" s="27">
        <f>Tabella3[[#This Row],[Comunicazioni
'[N']]]/571621</f>
        <v>3.658963632935287E-3</v>
      </c>
      <c r="G802" s="20"/>
      <c r="H802" s="27">
        <f>Tabella3[[#This Row],[PESO Comunicazioni 
'[%']]]*Tabella3[[#This Row],[Copertura 
'[No = 0 ; SI = 1']]]</f>
        <v>0</v>
      </c>
    </row>
    <row r="803" spans="1:8" x14ac:dyDescent="0.3">
      <c r="A803" s="8" t="s">
        <v>760</v>
      </c>
      <c r="B803" s="25" t="s">
        <v>5</v>
      </c>
      <c r="C803" s="8" t="s">
        <v>546</v>
      </c>
      <c r="D803" s="8" t="s">
        <v>751</v>
      </c>
      <c r="E803" s="26">
        <v>8.6259454332691519</v>
      </c>
      <c r="F803" s="27">
        <f>Tabella3[[#This Row],[Comunicazioni
'[N']]]/571621</f>
        <v>1.5090322842003971E-5</v>
      </c>
      <c r="G803" s="20"/>
      <c r="H803" s="27">
        <f>Tabella3[[#This Row],[PESO Comunicazioni 
'[%']]]*Tabella3[[#This Row],[Copertura 
'[No = 0 ; SI = 1']]]</f>
        <v>0</v>
      </c>
    </row>
    <row r="804" spans="1:8" x14ac:dyDescent="0.3">
      <c r="A804" s="8" t="s">
        <v>759</v>
      </c>
      <c r="B804" s="25" t="s">
        <v>5</v>
      </c>
      <c r="C804" s="8" t="s">
        <v>546</v>
      </c>
      <c r="D804" s="8" t="s">
        <v>751</v>
      </c>
      <c r="E804" s="26">
        <v>9.5007563466153222</v>
      </c>
      <c r="F804" s="27">
        <f>Tabella3[[#This Row],[Comunicazioni
'[N']]]/571621</f>
        <v>1.6620726576902041E-5</v>
      </c>
      <c r="G804" s="20"/>
      <c r="H804" s="27">
        <f>Tabella3[[#This Row],[PESO Comunicazioni 
'[%']]]*Tabella3[[#This Row],[Copertura 
'[No = 0 ; SI = 1']]]</f>
        <v>0</v>
      </c>
    </row>
    <row r="805" spans="1:8" x14ac:dyDescent="0.3">
      <c r="A805" s="8" t="s">
        <v>758</v>
      </c>
      <c r="B805" s="25" t="s">
        <v>5</v>
      </c>
      <c r="C805" s="8" t="s">
        <v>546</v>
      </c>
      <c r="D805" s="8" t="s">
        <v>751</v>
      </c>
      <c r="E805" s="26">
        <v>768.55975138261033</v>
      </c>
      <c r="F805" s="27">
        <f>Tabella3[[#This Row],[Comunicazioni
'[N']]]/571621</f>
        <v>1.3445267955211762E-3</v>
      </c>
      <c r="G805" s="20"/>
      <c r="H805" s="27">
        <f>Tabella3[[#This Row],[PESO Comunicazioni 
'[%']]]*Tabella3[[#This Row],[Copertura 
'[No = 0 ; SI = 1']]]</f>
        <v>0</v>
      </c>
    </row>
    <row r="806" spans="1:8" x14ac:dyDescent="0.3">
      <c r="A806" s="8" t="s">
        <v>757</v>
      </c>
      <c r="B806" s="25" t="s">
        <v>5</v>
      </c>
      <c r="C806" s="8" t="s">
        <v>546</v>
      </c>
      <c r="D806" s="8" t="s">
        <v>751</v>
      </c>
      <c r="E806" s="26">
        <v>2024.0396944754862</v>
      </c>
      <c r="F806" s="27">
        <f>Tabella3[[#This Row],[Comunicazioni
'[N']]]/571621</f>
        <v>3.5408770749771022E-3</v>
      </c>
      <c r="G806" s="20"/>
      <c r="H806" s="27">
        <f>Tabella3[[#This Row],[PESO Comunicazioni 
'[%']]]*Tabella3[[#This Row],[Copertura 
'[No = 0 ; SI = 1']]]</f>
        <v>0</v>
      </c>
    </row>
    <row r="807" spans="1:8" x14ac:dyDescent="0.3">
      <c r="A807" s="8" t="s">
        <v>756</v>
      </c>
      <c r="B807" s="25" t="s">
        <v>5</v>
      </c>
      <c r="C807" s="8" t="s">
        <v>546</v>
      </c>
      <c r="D807" s="8" t="s">
        <v>751</v>
      </c>
      <c r="E807" s="26">
        <v>883.38633833832068</v>
      </c>
      <c r="F807" s="27">
        <f>Tabella3[[#This Row],[Comunicazioni
'[N']]]/571621</f>
        <v>1.5454056767304223E-3</v>
      </c>
      <c r="G807" s="20"/>
      <c r="H807" s="27">
        <f>Tabella3[[#This Row],[PESO Comunicazioni 
'[%']]]*Tabella3[[#This Row],[Copertura 
'[No = 0 ; SI = 1']]]</f>
        <v>0</v>
      </c>
    </row>
    <row r="808" spans="1:8" x14ac:dyDescent="0.3">
      <c r="A808" s="8" t="s">
        <v>755</v>
      </c>
      <c r="B808" s="25" t="s">
        <v>5</v>
      </c>
      <c r="C808" s="8" t="s">
        <v>546</v>
      </c>
      <c r="D808" s="8" t="s">
        <v>751</v>
      </c>
      <c r="E808" s="26">
        <v>486.72862634720809</v>
      </c>
      <c r="F808" s="27">
        <f>Tabella3[[#This Row],[Comunicazioni
'[N']]]/571621</f>
        <v>8.5148835740325864E-4</v>
      </c>
      <c r="G808" s="20"/>
      <c r="H808" s="27">
        <f>Tabella3[[#This Row],[PESO Comunicazioni 
'[%']]]*Tabella3[[#This Row],[Copertura 
'[No = 0 ; SI = 1']]]</f>
        <v>0</v>
      </c>
    </row>
    <row r="809" spans="1:8" x14ac:dyDescent="0.3">
      <c r="A809" s="8" t="s">
        <v>754</v>
      </c>
      <c r="B809" s="25" t="s">
        <v>5</v>
      </c>
      <c r="C809" s="8" t="s">
        <v>546</v>
      </c>
      <c r="D809" s="8" t="s">
        <v>751</v>
      </c>
      <c r="E809" s="26">
        <v>1458.1119392990677</v>
      </c>
      <c r="F809" s="27">
        <f>Tabella3[[#This Row],[Comunicazioni
'[N']]]/571621</f>
        <v>2.5508368994474795E-3</v>
      </c>
      <c r="G809" s="20"/>
      <c r="H809" s="27">
        <f>Tabella3[[#This Row],[PESO Comunicazioni 
'[%']]]*Tabella3[[#This Row],[Copertura 
'[No = 0 ; SI = 1']]]</f>
        <v>0</v>
      </c>
    </row>
    <row r="810" spans="1:8" x14ac:dyDescent="0.3">
      <c r="A810" s="8" t="s">
        <v>753</v>
      </c>
      <c r="B810" s="25" t="s">
        <v>5</v>
      </c>
      <c r="C810" s="8" t="s">
        <v>546</v>
      </c>
      <c r="D810" s="8" t="s">
        <v>751</v>
      </c>
      <c r="E810" s="26">
        <v>463.78895185068905</v>
      </c>
      <c r="F810" s="27">
        <f>Tabella3[[#This Row],[Comunicazioni
'[N']]]/571621</f>
        <v>8.113574411204085E-4</v>
      </c>
      <c r="G810" s="20"/>
      <c r="H810" s="27">
        <f>Tabella3[[#This Row],[PESO Comunicazioni 
'[%']]]*Tabella3[[#This Row],[Copertura 
'[No = 0 ; SI = 1']]]</f>
        <v>0</v>
      </c>
    </row>
    <row r="811" spans="1:8" x14ac:dyDescent="0.3">
      <c r="A811" s="8" t="s">
        <v>752</v>
      </c>
      <c r="B811" s="25" t="s">
        <v>5</v>
      </c>
      <c r="C811" s="8" t="s">
        <v>546</v>
      </c>
      <c r="D811" s="8" t="s">
        <v>751</v>
      </c>
      <c r="E811" s="26">
        <v>277.33641946170957</v>
      </c>
      <c r="F811" s="27">
        <f>Tabella3[[#This Row],[Comunicazioni
'[N']]]/571621</f>
        <v>4.8517535125845544E-4</v>
      </c>
      <c r="G811" s="20"/>
      <c r="H811" s="27">
        <f>Tabella3[[#This Row],[PESO Comunicazioni 
'[%']]]*Tabella3[[#This Row],[Copertura 
'[No = 0 ; SI = 1']]]</f>
        <v>0</v>
      </c>
    </row>
    <row r="812" spans="1:8" x14ac:dyDescent="0.3">
      <c r="A812" s="8" t="s">
        <v>750</v>
      </c>
      <c r="B812" s="25" t="s">
        <v>5</v>
      </c>
      <c r="C812" s="8" t="s">
        <v>546</v>
      </c>
      <c r="D812" s="8" t="s">
        <v>751</v>
      </c>
      <c r="E812" s="26">
        <v>357.09209206132448</v>
      </c>
      <c r="F812" s="27">
        <f>Tabella3[[#This Row],[Comunicazioni
'[N']]]/571621</f>
        <v>6.2470079311523631E-4</v>
      </c>
      <c r="G812" s="20"/>
      <c r="H812" s="27">
        <f>Tabella3[[#This Row],[PESO Comunicazioni 
'[%']]]*Tabella3[[#This Row],[Copertura 
'[No = 0 ; SI = 1']]]</f>
        <v>0</v>
      </c>
    </row>
    <row r="813" spans="1:8" x14ac:dyDescent="0.3">
      <c r="A813" s="8" t="s">
        <v>748</v>
      </c>
      <c r="B813" s="25" t="s">
        <v>5</v>
      </c>
      <c r="C813" s="8" t="s">
        <v>546</v>
      </c>
      <c r="D813" s="8" t="s">
        <v>713</v>
      </c>
      <c r="E813" s="26">
        <v>156.26096702592216</v>
      </c>
      <c r="F813" s="27">
        <f>Tabella3[[#This Row],[Comunicazioni
'[N']]]/571621</f>
        <v>2.7336463675393691E-4</v>
      </c>
      <c r="G813" s="20"/>
      <c r="H813" s="27">
        <f>Tabella3[[#This Row],[PESO Comunicazioni 
'[%']]]*Tabella3[[#This Row],[Copertura 
'[No = 0 ; SI = 1']]]</f>
        <v>0</v>
      </c>
    </row>
    <row r="814" spans="1:8" x14ac:dyDescent="0.3">
      <c r="A814" s="8" t="s">
        <v>747</v>
      </c>
      <c r="B814" s="25" t="s">
        <v>5</v>
      </c>
      <c r="C814" s="8" t="s">
        <v>546</v>
      </c>
      <c r="D814" s="8" t="s">
        <v>713</v>
      </c>
      <c r="E814" s="26">
        <v>28.251890866538304</v>
      </c>
      <c r="F814" s="27">
        <f>Tabella3[[#This Row],[Comunicazioni
'[N']]]/571621</f>
        <v>4.9424165428733903E-5</v>
      </c>
      <c r="G814" s="20"/>
      <c r="H814" s="27">
        <f>Tabella3[[#This Row],[PESO Comunicazioni 
'[%']]]*Tabella3[[#This Row],[Copertura 
'[No = 0 ; SI = 1']]]</f>
        <v>0</v>
      </c>
    </row>
    <row r="815" spans="1:8" x14ac:dyDescent="0.3">
      <c r="A815" s="8" t="s">
        <v>746</v>
      </c>
      <c r="B815" s="25" t="s">
        <v>5</v>
      </c>
      <c r="C815" s="8" t="s">
        <v>546</v>
      </c>
      <c r="D815" s="8" t="s">
        <v>713</v>
      </c>
      <c r="E815" s="26">
        <v>7.2503781733076611</v>
      </c>
      <c r="F815" s="27">
        <f>Tabella3[[#This Row],[Comunicazioni
'[N']]]/571621</f>
        <v>1.2683890503161467E-5</v>
      </c>
      <c r="G815" s="20"/>
      <c r="H815" s="27">
        <f>Tabella3[[#This Row],[PESO Comunicazioni 
'[%']]]*Tabella3[[#This Row],[Copertura 
'[No = 0 ; SI = 1']]]</f>
        <v>0</v>
      </c>
    </row>
    <row r="816" spans="1:8" x14ac:dyDescent="0.3">
      <c r="A816" s="8" t="s">
        <v>745</v>
      </c>
      <c r="B816" s="25" t="s">
        <v>5</v>
      </c>
      <c r="C816" s="8" t="s">
        <v>546</v>
      </c>
      <c r="D816" s="8" t="s">
        <v>713</v>
      </c>
      <c r="E816" s="26">
        <v>27.251890866538304</v>
      </c>
      <c r="F816" s="27">
        <f>Tabella3[[#This Row],[Comunicazioni
'[N']]]/571621</f>
        <v>4.7674754542849728E-5</v>
      </c>
      <c r="G816" s="20"/>
      <c r="H816" s="27">
        <f>Tabella3[[#This Row],[PESO Comunicazioni 
'[%']]]*Tabella3[[#This Row],[Copertura 
'[No = 0 ; SI = 1']]]</f>
        <v>0</v>
      </c>
    </row>
    <row r="817" spans="1:8" x14ac:dyDescent="0.3">
      <c r="A817" s="8" t="s">
        <v>744</v>
      </c>
      <c r="B817" s="25" t="s">
        <v>5</v>
      </c>
      <c r="C817" s="8" t="s">
        <v>546</v>
      </c>
      <c r="D817" s="8" t="s">
        <v>713</v>
      </c>
      <c r="E817" s="26">
        <v>955.51606550466659</v>
      </c>
      <c r="F817" s="27">
        <f>Tabella3[[#This Row],[Comunicazioni
'[N']]]/571621</f>
        <v>1.6715902066310835E-3</v>
      </c>
      <c r="G817" s="20"/>
      <c r="H817" s="27">
        <f>Tabella3[[#This Row],[PESO Comunicazioni 
'[%']]]*Tabella3[[#This Row],[Copertura 
'[No = 0 ; SI = 1']]]</f>
        <v>0</v>
      </c>
    </row>
    <row r="818" spans="1:8" x14ac:dyDescent="0.3">
      <c r="A818" s="8" t="s">
        <v>743</v>
      </c>
      <c r="B818" s="25" t="s">
        <v>5</v>
      </c>
      <c r="C818" s="8" t="s">
        <v>546</v>
      </c>
      <c r="D818" s="8" t="s">
        <v>713</v>
      </c>
      <c r="E818" s="26">
        <v>429.96992836113191</v>
      </c>
      <c r="F818" s="27">
        <f>Tabella3[[#This Row],[Comunicazioni
'[N']]]/571621</f>
        <v>7.5219407327780459E-4</v>
      </c>
      <c r="G818" s="20"/>
      <c r="H818" s="27">
        <f>Tabella3[[#This Row],[PESO Comunicazioni 
'[%']]]*Tabella3[[#This Row],[Copertura 
'[No = 0 ; SI = 1']]]</f>
        <v>0</v>
      </c>
    </row>
    <row r="819" spans="1:8" x14ac:dyDescent="0.3">
      <c r="A819" s="8" t="s">
        <v>742</v>
      </c>
      <c r="B819" s="25" t="s">
        <v>5</v>
      </c>
      <c r="C819" s="8" t="s">
        <v>546</v>
      </c>
      <c r="D819" s="8" t="s">
        <v>713</v>
      </c>
      <c r="E819" s="26">
        <v>3663.3674022293017</v>
      </c>
      <c r="F819" s="27">
        <f>Tabella3[[#This Row],[Comunicazioni
'[N']]]/571621</f>
        <v>6.4087348124531847E-3</v>
      </c>
      <c r="G819" s="20"/>
      <c r="H819" s="27">
        <f>Tabella3[[#This Row],[PESO Comunicazioni 
'[%']]]*Tabella3[[#This Row],[Copertura 
'[No = 0 ; SI = 1']]]</f>
        <v>0</v>
      </c>
    </row>
    <row r="820" spans="1:8" x14ac:dyDescent="0.3">
      <c r="A820" s="8" t="s">
        <v>741</v>
      </c>
      <c r="B820" s="25" t="s">
        <v>5</v>
      </c>
      <c r="C820" s="8" t="s">
        <v>546</v>
      </c>
      <c r="D820" s="8" t="s">
        <v>713</v>
      </c>
      <c r="E820" s="26">
        <v>654.24299693289913</v>
      </c>
      <c r="F820" s="27">
        <f>Tabella3[[#This Row],[Comunicazioni
'[N']]]/571621</f>
        <v>1.1445398208479029E-3</v>
      </c>
      <c r="G820" s="20"/>
      <c r="H820" s="27">
        <f>Tabella3[[#This Row],[PESO Comunicazioni 
'[%']]]*Tabella3[[#This Row],[Copertura 
'[No = 0 ; SI = 1']]]</f>
        <v>0</v>
      </c>
    </row>
    <row r="821" spans="1:8" x14ac:dyDescent="0.3">
      <c r="A821" s="8" t="s">
        <v>740</v>
      </c>
      <c r="B821" s="25" t="s">
        <v>5</v>
      </c>
      <c r="C821" s="8" t="s">
        <v>546</v>
      </c>
      <c r="D821" s="8" t="s">
        <v>713</v>
      </c>
      <c r="E821" s="26">
        <v>1041.8991962307814</v>
      </c>
      <c r="F821" s="27">
        <f>Tabella3[[#This Row],[Comunicazioni
'[N']]]/571621</f>
        <v>1.8227097958801049E-3</v>
      </c>
      <c r="G821" s="20"/>
      <c r="H821" s="27">
        <f>Tabella3[[#This Row],[PESO Comunicazioni 
'[%']]]*Tabella3[[#This Row],[Copertura 
'[No = 0 ; SI = 1']]]</f>
        <v>0</v>
      </c>
    </row>
    <row r="822" spans="1:8" x14ac:dyDescent="0.3">
      <c r="A822" s="8" t="s">
        <v>739</v>
      </c>
      <c r="B822" s="25" t="s">
        <v>5</v>
      </c>
      <c r="C822" s="8" t="s">
        <v>546</v>
      </c>
      <c r="D822" s="8" t="s">
        <v>713</v>
      </c>
      <c r="E822" s="26">
        <v>207.89145053888325</v>
      </c>
      <c r="F822" s="27">
        <f>Tabella3[[#This Row],[Comunicazioni
'[N']]]/571621</f>
        <v>3.6368756665497464E-4</v>
      </c>
      <c r="G822" s="20"/>
      <c r="H822" s="27">
        <f>Tabella3[[#This Row],[PESO Comunicazioni 
'[%']]]*Tabella3[[#This Row],[Copertura 
'[No = 0 ; SI = 1']]]</f>
        <v>0</v>
      </c>
    </row>
    <row r="823" spans="1:8" x14ac:dyDescent="0.3">
      <c r="A823" s="8" t="s">
        <v>738</v>
      </c>
      <c r="B823" s="25" t="s">
        <v>5</v>
      </c>
      <c r="C823" s="8" t="s">
        <v>546</v>
      </c>
      <c r="D823" s="8" t="s">
        <v>713</v>
      </c>
      <c r="E823" s="26">
        <v>1695.1934425077775</v>
      </c>
      <c r="F823" s="27">
        <f>Tabella3[[#This Row],[Comunicazioni
'[N']]]/571621</f>
        <v>2.9655898620025811E-3</v>
      </c>
      <c r="G823" s="20"/>
      <c r="H823" s="27">
        <f>Tabella3[[#This Row],[PESO Comunicazioni 
'[%']]]*Tabella3[[#This Row],[Copertura 
'[No = 0 ; SI = 1']]]</f>
        <v>0</v>
      </c>
    </row>
    <row r="824" spans="1:8" x14ac:dyDescent="0.3">
      <c r="A824" s="8" t="s">
        <v>737</v>
      </c>
      <c r="B824" s="25" t="s">
        <v>5</v>
      </c>
      <c r="C824" s="8" t="s">
        <v>546</v>
      </c>
      <c r="D824" s="8" t="s">
        <v>713</v>
      </c>
      <c r="E824" s="26">
        <v>245.89145053888325</v>
      </c>
      <c r="F824" s="27">
        <f>Tabella3[[#This Row],[Comunicazioni
'[N']]]/571621</f>
        <v>4.3016518031857343E-4</v>
      </c>
      <c r="G824" s="20"/>
      <c r="H824" s="27">
        <f>Tabella3[[#This Row],[PESO Comunicazioni 
'[%']]]*Tabella3[[#This Row],[Copertura 
'[No = 0 ; SI = 1']]]</f>
        <v>0</v>
      </c>
    </row>
    <row r="825" spans="1:8" x14ac:dyDescent="0.3">
      <c r="A825" s="8" t="s">
        <v>736</v>
      </c>
      <c r="B825" s="25" t="s">
        <v>5</v>
      </c>
      <c r="C825" s="8" t="s">
        <v>546</v>
      </c>
      <c r="D825" s="8" t="s">
        <v>713</v>
      </c>
      <c r="E825" s="26">
        <v>9.5641072365575592</v>
      </c>
      <c r="F825" s="27">
        <f>Tabella3[[#This Row],[Comunicazioni
'[N']]]/571621</f>
        <v>1.6731553313397443E-5</v>
      </c>
      <c r="G825" s="20"/>
      <c r="H825" s="27">
        <f>Tabella3[[#This Row],[PESO Comunicazioni 
'[%']]]*Tabella3[[#This Row],[Copertura 
'[No = 0 ; SI = 1']]]</f>
        <v>0</v>
      </c>
    </row>
    <row r="826" spans="1:8" x14ac:dyDescent="0.3">
      <c r="A826" s="8" t="s">
        <v>735</v>
      </c>
      <c r="B826" s="25" t="s">
        <v>5</v>
      </c>
      <c r="C826" s="8" t="s">
        <v>546</v>
      </c>
      <c r="D826" s="8" t="s">
        <v>713</v>
      </c>
      <c r="E826" s="26">
        <v>18.003025386461285</v>
      </c>
      <c r="F826" s="27">
        <f>Tabella3[[#This Row],[Comunicazioni
'[N']]]/571621</f>
        <v>3.1494688589924589E-5</v>
      </c>
      <c r="G826" s="20"/>
      <c r="H826" s="27">
        <f>Tabella3[[#This Row],[PESO Comunicazioni 
'[%']]]*Tabella3[[#This Row],[Copertura 
'[No = 0 ; SI = 1']]]</f>
        <v>0</v>
      </c>
    </row>
    <row r="827" spans="1:8" x14ac:dyDescent="0.3">
      <c r="A827" s="8" t="s">
        <v>734</v>
      </c>
      <c r="B827" s="25" t="s">
        <v>5</v>
      </c>
      <c r="C827" s="8" t="s">
        <v>546</v>
      </c>
      <c r="D827" s="8" t="s">
        <v>713</v>
      </c>
      <c r="E827" s="26">
        <v>99.631996206191729</v>
      </c>
      <c r="F827" s="27">
        <f>Tabella3[[#This Row],[Comunicazioni
'[N']]]/571621</f>
        <v>1.7429729874548298E-4</v>
      </c>
      <c r="G827" s="20"/>
      <c r="H827" s="27">
        <f>Tabella3[[#This Row],[PESO Comunicazioni 
'[%']]]*Tabella3[[#This Row],[Copertura 
'[No = 0 ; SI = 1']]]</f>
        <v>0</v>
      </c>
    </row>
    <row r="828" spans="1:8" x14ac:dyDescent="0.3">
      <c r="A828" s="8" t="s">
        <v>733</v>
      </c>
      <c r="B828" s="25" t="s">
        <v>5</v>
      </c>
      <c r="C828" s="8" t="s">
        <v>546</v>
      </c>
      <c r="D828" s="8" t="s">
        <v>713</v>
      </c>
      <c r="E828" s="26">
        <v>41.069401662864806</v>
      </c>
      <c r="F828" s="27">
        <f>Tabella3[[#This Row],[Comunicazioni
'[N']]]/571621</f>
        <v>7.1847258345765467E-5</v>
      </c>
      <c r="G828" s="20"/>
      <c r="H828" s="27">
        <f>Tabella3[[#This Row],[PESO Comunicazioni 
'[%']]]*Tabella3[[#This Row],[Copertura 
'[No = 0 ; SI = 1']]]</f>
        <v>0</v>
      </c>
    </row>
    <row r="829" spans="1:8" x14ac:dyDescent="0.3">
      <c r="A829" s="8" t="s">
        <v>732</v>
      </c>
      <c r="B829" s="25" t="s">
        <v>5</v>
      </c>
      <c r="C829" s="8" t="s">
        <v>546</v>
      </c>
      <c r="D829" s="8" t="s">
        <v>713</v>
      </c>
      <c r="E829" s="26">
        <v>27.441943536365017</v>
      </c>
      <c r="F829" s="27">
        <f>Tabella3[[#This Row],[Comunicazioni
'[N']]]/571621</f>
        <v>4.8007234752335927E-5</v>
      </c>
      <c r="G829" s="20"/>
      <c r="H829" s="27">
        <f>Tabella3[[#This Row],[PESO Comunicazioni 
'[%']]]*Tabella3[[#This Row],[Copertura 
'[No = 0 ; SI = 1']]]</f>
        <v>0</v>
      </c>
    </row>
    <row r="830" spans="1:8" x14ac:dyDescent="0.3">
      <c r="A830" s="8" t="s">
        <v>731</v>
      </c>
      <c r="B830" s="25" t="s">
        <v>5</v>
      </c>
      <c r="C830" s="8" t="s">
        <v>546</v>
      </c>
      <c r="D830" s="8" t="s">
        <v>713</v>
      </c>
      <c r="E830" s="26">
        <v>21.378592646422778</v>
      </c>
      <c r="F830" s="27">
        <f>Tabella3[[#This Row],[Comunicazioni
'[N']]]/571621</f>
        <v>3.7399942700535457E-5</v>
      </c>
      <c r="G830" s="20"/>
      <c r="H830" s="27">
        <f>Tabella3[[#This Row],[PESO Comunicazioni 
'[%']]]*Tabella3[[#This Row],[Copertura 
'[No = 0 ; SI = 1']]]</f>
        <v>0</v>
      </c>
    </row>
    <row r="831" spans="1:8" x14ac:dyDescent="0.3">
      <c r="A831" s="8" t="s">
        <v>730</v>
      </c>
      <c r="B831" s="25" t="s">
        <v>5</v>
      </c>
      <c r="C831" s="8" t="s">
        <v>546</v>
      </c>
      <c r="D831" s="8" t="s">
        <v>713</v>
      </c>
      <c r="E831" s="26">
        <v>261.77079953192134</v>
      </c>
      <c r="F831" s="27">
        <f>Tabella3[[#This Row],[Comunicazioni
'[N']]]/571621</f>
        <v>4.5794468630774821E-4</v>
      </c>
      <c r="G831" s="20"/>
      <c r="H831" s="27">
        <f>Tabella3[[#This Row],[PESO Comunicazioni 
'[%']]]*Tabella3[[#This Row],[Copertura 
'[No = 0 ; SI = 1']]]</f>
        <v>0</v>
      </c>
    </row>
    <row r="832" spans="1:8" x14ac:dyDescent="0.3">
      <c r="A832" s="8" t="s">
        <v>729</v>
      </c>
      <c r="B832" s="25" t="s">
        <v>5</v>
      </c>
      <c r="C832" s="8" t="s">
        <v>546</v>
      </c>
      <c r="D832" s="8" t="s">
        <v>713</v>
      </c>
      <c r="E832" s="26">
        <v>35.318267142941821</v>
      </c>
      <c r="F832" s="27">
        <f>Tabella3[[#This Row],[Comunicazioni
'[N']]]/571621</f>
        <v>6.1786161010427926E-5</v>
      </c>
      <c r="G832" s="20"/>
      <c r="H832" s="27">
        <f>Tabella3[[#This Row],[PESO Comunicazioni 
'[%']]]*Tabella3[[#This Row],[Copertura 
'[No = 0 ; SI = 1']]]</f>
        <v>0</v>
      </c>
    </row>
    <row r="833" spans="1:8" x14ac:dyDescent="0.3">
      <c r="A833" s="8" t="s">
        <v>728</v>
      </c>
      <c r="B833" s="25" t="s">
        <v>5</v>
      </c>
      <c r="C833" s="8" t="s">
        <v>546</v>
      </c>
      <c r="D833" s="8" t="s">
        <v>713</v>
      </c>
      <c r="E833" s="26">
        <v>73.574696089172051</v>
      </c>
      <c r="F833" s="27">
        <f>Tabella3[[#This Row],[Comunicazioni
'[N']]]/571621</f>
        <v>1.2871237426401768E-4</v>
      </c>
      <c r="G833" s="20"/>
      <c r="H833" s="27">
        <f>Tabella3[[#This Row],[PESO Comunicazioni 
'[%']]]*Tabella3[[#This Row],[Copertura 
'[No = 0 ; SI = 1']]]</f>
        <v>0</v>
      </c>
    </row>
    <row r="834" spans="1:8" x14ac:dyDescent="0.3">
      <c r="A834" s="8" t="s">
        <v>727</v>
      </c>
      <c r="B834" s="25" t="s">
        <v>5</v>
      </c>
      <c r="C834" s="8" t="s">
        <v>546</v>
      </c>
      <c r="D834" s="8" t="s">
        <v>713</v>
      </c>
      <c r="E834" s="26">
        <v>194.26399241238346</v>
      </c>
      <c r="F834" s="27">
        <f>Tabella3[[#This Row],[Comunicazioni
'[N']]]/571621</f>
        <v>3.3984754306154506E-4</v>
      </c>
      <c r="G834" s="20"/>
      <c r="H834" s="27">
        <f>Tabella3[[#This Row],[PESO Comunicazioni 
'[%']]]*Tabella3[[#This Row],[Copertura 
'[No = 0 ; SI = 1']]]</f>
        <v>0</v>
      </c>
    </row>
    <row r="835" spans="1:8" x14ac:dyDescent="0.3">
      <c r="A835" s="8" t="s">
        <v>726</v>
      </c>
      <c r="B835" s="25" t="s">
        <v>5</v>
      </c>
      <c r="C835" s="8" t="s">
        <v>546</v>
      </c>
      <c r="D835" s="8" t="s">
        <v>713</v>
      </c>
      <c r="E835" s="26">
        <v>281.14485409865222</v>
      </c>
      <c r="F835" s="27">
        <f>Tabella3[[#This Row],[Comunicazioni
'[N']]]/571621</f>
        <v>4.9183786827050125E-4</v>
      </c>
      <c r="G835" s="20"/>
      <c r="H835" s="27">
        <f>Tabella3[[#This Row],[PESO Comunicazioni 
'[%']]]*Tabella3[[#This Row],[Copertura 
'[No = 0 ; SI = 1']]]</f>
        <v>0</v>
      </c>
    </row>
    <row r="836" spans="1:8" x14ac:dyDescent="0.3">
      <c r="A836" s="8" t="s">
        <v>725</v>
      </c>
      <c r="B836" s="25" t="s">
        <v>5</v>
      </c>
      <c r="C836" s="8" t="s">
        <v>546</v>
      </c>
      <c r="D836" s="8" t="s">
        <v>713</v>
      </c>
      <c r="E836" s="26">
        <v>404.33944484817084</v>
      </c>
      <c r="F836" s="27">
        <f>Tabella3[[#This Row],[Comunicazioni
'[N']]]/571621</f>
        <v>7.0735582640975552E-4</v>
      </c>
      <c r="G836" s="20"/>
      <c r="H836" s="27">
        <f>Tabella3[[#This Row],[PESO Comunicazioni 
'[%']]]*Tabella3[[#This Row],[Copertura 
'[No = 0 ; SI = 1']]]</f>
        <v>0</v>
      </c>
    </row>
    <row r="837" spans="1:8" x14ac:dyDescent="0.3">
      <c r="A837" s="8" t="s">
        <v>724</v>
      </c>
      <c r="B837" s="25" t="s">
        <v>5</v>
      </c>
      <c r="C837" s="8" t="s">
        <v>546</v>
      </c>
      <c r="D837" s="8" t="s">
        <v>713</v>
      </c>
      <c r="E837" s="26">
        <v>316.95933950851736</v>
      </c>
      <c r="F837" s="27">
        <f>Tabella3[[#This Row],[Comunicazioni
'[N']]]/571621</f>
        <v>5.5449211891885942E-4</v>
      </c>
      <c r="G837" s="20"/>
      <c r="H837" s="27">
        <f>Tabella3[[#This Row],[PESO Comunicazioni 
'[%']]]*Tabella3[[#This Row],[Copertura 
'[No = 0 ; SI = 1']]]</f>
        <v>0</v>
      </c>
    </row>
    <row r="838" spans="1:8" x14ac:dyDescent="0.3">
      <c r="A838" s="8" t="s">
        <v>723</v>
      </c>
      <c r="B838" s="25" t="s">
        <v>5</v>
      </c>
      <c r="C838" s="8" t="s">
        <v>546</v>
      </c>
      <c r="D838" s="8" t="s">
        <v>713</v>
      </c>
      <c r="E838" s="26">
        <v>105.44648161605694</v>
      </c>
      <c r="F838" s="27">
        <f>Tabella3[[#This Row],[Comunicazioni
'[N']]]/571621</f>
        <v>1.8446922281731591E-4</v>
      </c>
      <c r="G838" s="20"/>
      <c r="H838" s="27">
        <f>Tabella3[[#This Row],[PESO Comunicazioni 
'[%']]]*Tabella3[[#This Row],[Copertura 
'[No = 0 ; SI = 1']]]</f>
        <v>0</v>
      </c>
    </row>
    <row r="839" spans="1:8" x14ac:dyDescent="0.3">
      <c r="A839" s="8" t="s">
        <v>722</v>
      </c>
      <c r="B839" s="25" t="s">
        <v>5</v>
      </c>
      <c r="C839" s="8" t="s">
        <v>546</v>
      </c>
      <c r="D839" s="8" t="s">
        <v>713</v>
      </c>
      <c r="E839" s="26">
        <v>40.880861686268744</v>
      </c>
      <c r="F839" s="27">
        <f>Tabella3[[#This Row],[Comunicazioni
'[N']]]/571621</f>
        <v>7.1517424458283977E-5</v>
      </c>
      <c r="G839" s="20"/>
      <c r="H839" s="27">
        <f>Tabella3[[#This Row],[PESO Comunicazioni 
'[%']]]*Tabella3[[#This Row],[Copertura 
'[No = 0 ; SI = 1']]]</f>
        <v>0</v>
      </c>
    </row>
    <row r="840" spans="1:8" x14ac:dyDescent="0.3">
      <c r="A840" s="8" t="s">
        <v>721</v>
      </c>
      <c r="B840" s="25" t="s">
        <v>5</v>
      </c>
      <c r="C840" s="8" t="s">
        <v>546</v>
      </c>
      <c r="D840" s="8" t="s">
        <v>713</v>
      </c>
      <c r="E840" s="26">
        <v>67.004538079691926</v>
      </c>
      <c r="F840" s="27">
        <f>Tabella3[[#This Row],[Comunicazioni
'[N']]]/571621</f>
        <v>1.1721846832025402E-4</v>
      </c>
      <c r="G840" s="20"/>
      <c r="H840" s="27">
        <f>Tabella3[[#This Row],[PESO Comunicazioni 
'[%']]]*Tabella3[[#This Row],[Copertura 
'[No = 0 ; SI = 1']]]</f>
        <v>0</v>
      </c>
    </row>
    <row r="841" spans="1:8" x14ac:dyDescent="0.3">
      <c r="A841" s="8" t="s">
        <v>720</v>
      </c>
      <c r="B841" s="25" t="s">
        <v>5</v>
      </c>
      <c r="C841" s="8" t="s">
        <v>546</v>
      </c>
      <c r="D841" s="8" t="s">
        <v>713</v>
      </c>
      <c r="E841" s="26">
        <v>37.128214473115122</v>
      </c>
      <c r="F841" s="27">
        <f>Tabella3[[#This Row],[Comunicazioni
'[N']]]/571621</f>
        <v>6.4952502572710103E-5</v>
      </c>
      <c r="G841" s="20"/>
      <c r="H841" s="27">
        <f>Tabella3[[#This Row],[PESO Comunicazioni 
'[%']]]*Tabella3[[#This Row],[Copertura 
'[No = 0 ; SI = 1']]]</f>
        <v>0</v>
      </c>
    </row>
    <row r="842" spans="1:8" x14ac:dyDescent="0.3">
      <c r="A842" s="8" t="s">
        <v>719</v>
      </c>
      <c r="B842" s="25" t="s">
        <v>5</v>
      </c>
      <c r="C842" s="8" t="s">
        <v>546</v>
      </c>
      <c r="D842" s="8" t="s">
        <v>713</v>
      </c>
      <c r="E842" s="26">
        <v>421.97446644082379</v>
      </c>
      <c r="F842" s="27">
        <f>Tabella3[[#This Row],[Comunicazioni
'[N']]]/571621</f>
        <v>7.3820672515674513E-4</v>
      </c>
      <c r="G842" s="20"/>
      <c r="H842" s="27">
        <f>Tabella3[[#This Row],[PESO Comunicazioni 
'[%']]]*Tabella3[[#This Row],[Copertura 
'[No = 0 ; SI = 1']]]</f>
        <v>0</v>
      </c>
    </row>
    <row r="843" spans="1:8" x14ac:dyDescent="0.3">
      <c r="A843" s="8" t="s">
        <v>718</v>
      </c>
      <c r="B843" s="25" t="s">
        <v>5</v>
      </c>
      <c r="C843" s="8" t="s">
        <v>546</v>
      </c>
      <c r="D843" s="8" t="s">
        <v>713</v>
      </c>
      <c r="E843" s="26">
        <v>159.2006415224412</v>
      </c>
      <c r="F843" s="27">
        <f>Tabella3[[#This Row],[Comunicazioni
'[N']]]/571621</f>
        <v>2.7850733531910337E-4</v>
      </c>
      <c r="G843" s="20"/>
      <c r="H843" s="27">
        <f>Tabella3[[#This Row],[PESO Comunicazioni 
'[%']]]*Tabella3[[#This Row],[Copertura 
'[No = 0 ; SI = 1']]]</f>
        <v>0</v>
      </c>
    </row>
    <row r="844" spans="1:8" x14ac:dyDescent="0.3">
      <c r="A844" s="8" t="s">
        <v>717</v>
      </c>
      <c r="B844" s="25" t="s">
        <v>5</v>
      </c>
      <c r="C844" s="8" t="s">
        <v>546</v>
      </c>
      <c r="D844" s="8" t="s">
        <v>713</v>
      </c>
      <c r="E844" s="26">
        <v>31.190052669826713</v>
      </c>
      <c r="F844" s="27">
        <f>Tabella3[[#This Row],[Comunicazioni
'[N']]]/571621</f>
        <v>5.4564217671895734E-5</v>
      </c>
      <c r="G844" s="20"/>
      <c r="H844" s="27">
        <f>Tabella3[[#This Row],[PESO Comunicazioni 
'[%']]]*Tabella3[[#This Row],[Copertura 
'[No = 0 ; SI = 1']]]</f>
        <v>0</v>
      </c>
    </row>
    <row r="845" spans="1:8" x14ac:dyDescent="0.3">
      <c r="A845" s="8" t="s">
        <v>716</v>
      </c>
      <c r="B845" s="25" t="s">
        <v>5</v>
      </c>
      <c r="C845" s="8" t="s">
        <v>546</v>
      </c>
      <c r="D845" s="8" t="s">
        <v>713</v>
      </c>
      <c r="E845" s="26">
        <v>28.502269039845963</v>
      </c>
      <c r="F845" s="27">
        <f>Tabella3[[#This Row],[Comunicazioni
'[N']]]/571621</f>
        <v>4.9862179730706119E-5</v>
      </c>
      <c r="G845" s="20"/>
      <c r="H845" s="27">
        <f>Tabella3[[#This Row],[PESO Comunicazioni 
'[%']]]*Tabella3[[#This Row],[Copertura 
'[No = 0 ; SI = 1']]]</f>
        <v>0</v>
      </c>
    </row>
    <row r="846" spans="1:8" x14ac:dyDescent="0.3">
      <c r="A846" s="8" t="s">
        <v>715</v>
      </c>
      <c r="B846" s="25" t="s">
        <v>5</v>
      </c>
      <c r="C846" s="8" t="s">
        <v>546</v>
      </c>
      <c r="D846" s="8" t="s">
        <v>713</v>
      </c>
      <c r="E846" s="26">
        <v>1865.3322458335072</v>
      </c>
      <c r="F846" s="27">
        <f>Tabella3[[#This Row],[Comunicazioni
'[N']]]/571621</f>
        <v>3.26323253665192E-3</v>
      </c>
      <c r="G846" s="20"/>
      <c r="H846" s="27">
        <f>Tabella3[[#This Row],[PESO Comunicazioni 
'[%']]]*Tabella3[[#This Row],[Copertura 
'[No = 0 ; SI = 1']]]</f>
        <v>0</v>
      </c>
    </row>
    <row r="847" spans="1:8" x14ac:dyDescent="0.3">
      <c r="A847" s="8" t="s">
        <v>714</v>
      </c>
      <c r="B847" s="25" t="s">
        <v>5</v>
      </c>
      <c r="C847" s="8" t="s">
        <v>546</v>
      </c>
      <c r="D847" s="8" t="s">
        <v>713</v>
      </c>
      <c r="E847" s="26">
        <v>844.82223110176324</v>
      </c>
      <c r="F847" s="27">
        <f>Tabella3[[#This Row],[Comunicazioni
'[N']]]/571621</f>
        <v>1.4779412077263838E-3</v>
      </c>
      <c r="G847" s="20"/>
      <c r="H847" s="27">
        <f>Tabella3[[#This Row],[PESO Comunicazioni 
'[%']]]*Tabella3[[#This Row],[Copertura 
'[No = 0 ; SI = 1']]]</f>
        <v>0</v>
      </c>
    </row>
    <row r="848" spans="1:8" x14ac:dyDescent="0.3">
      <c r="A848" s="8" t="s">
        <v>712</v>
      </c>
      <c r="B848" s="25" t="s">
        <v>5</v>
      </c>
      <c r="C848" s="8" t="s">
        <v>546</v>
      </c>
      <c r="D848" s="8" t="s">
        <v>713</v>
      </c>
      <c r="E848" s="26">
        <v>47.565619929788198</v>
      </c>
      <c r="F848" s="27">
        <f>Tabella3[[#This Row],[Comunicazioni
'[N']]]/571621</f>
        <v>8.3211813299000913E-5</v>
      </c>
      <c r="G848" s="20"/>
      <c r="H848" s="27">
        <f>Tabella3[[#This Row],[PESO Comunicazioni 
'[%']]]*Tabella3[[#This Row],[Copertura 
'[No = 0 ; SI = 1']]]</f>
        <v>0</v>
      </c>
    </row>
    <row r="849" spans="1:8" x14ac:dyDescent="0.3">
      <c r="A849" s="8" t="s">
        <v>710</v>
      </c>
      <c r="B849" s="25" t="s">
        <v>5</v>
      </c>
      <c r="C849" s="8" t="s">
        <v>546</v>
      </c>
      <c r="D849" s="8" t="s">
        <v>695</v>
      </c>
      <c r="E849" s="26">
        <v>603.6698135369578</v>
      </c>
      <c r="F849" s="27">
        <f>Tabella3[[#This Row],[Comunicazioni
'[N']]]/571621</f>
        <v>1.0560665432812262E-3</v>
      </c>
      <c r="G849" s="20"/>
      <c r="H849" s="27">
        <f>Tabella3[[#This Row],[PESO Comunicazioni 
'[%']]]*Tabella3[[#This Row],[Copertura 
'[No = 0 ; SI = 1']]]</f>
        <v>0</v>
      </c>
    </row>
    <row r="850" spans="1:8" x14ac:dyDescent="0.3">
      <c r="A850" s="8" t="s">
        <v>709</v>
      </c>
      <c r="B850" s="25" t="s">
        <v>5</v>
      </c>
      <c r="C850" s="8" t="s">
        <v>546</v>
      </c>
      <c r="D850" s="8" t="s">
        <v>695</v>
      </c>
      <c r="E850" s="26">
        <v>207.9517760423642</v>
      </c>
      <c r="F850" s="27">
        <f>Tabella3[[#This Row],[Comunicazioni
'[N']]]/571621</f>
        <v>3.6379310074746067E-4</v>
      </c>
      <c r="G850" s="20"/>
      <c r="H850" s="27">
        <f>Tabella3[[#This Row],[PESO Comunicazioni 
'[%']]]*Tabella3[[#This Row],[Copertura 
'[No = 0 ; SI = 1']]]</f>
        <v>0</v>
      </c>
    </row>
    <row r="851" spans="1:8" x14ac:dyDescent="0.3">
      <c r="A851" s="8" t="s">
        <v>708</v>
      </c>
      <c r="B851" s="25" t="s">
        <v>5</v>
      </c>
      <c r="C851" s="8" t="s">
        <v>546</v>
      </c>
      <c r="D851" s="8" t="s">
        <v>695</v>
      </c>
      <c r="E851" s="26">
        <v>4513.4927735417004</v>
      </c>
      <c r="F851" s="27">
        <f>Tabella3[[#This Row],[Comunicazioni
'[N']]]/571621</f>
        <v>7.8959533913934236E-3</v>
      </c>
      <c r="G851" s="20"/>
      <c r="H851" s="27">
        <f>Tabella3[[#This Row],[PESO Comunicazioni 
'[%']]]*Tabella3[[#This Row],[Copertura 
'[No = 0 ; SI = 1']]]</f>
        <v>0</v>
      </c>
    </row>
    <row r="852" spans="1:8" x14ac:dyDescent="0.3">
      <c r="A852" s="8" t="s">
        <v>707</v>
      </c>
      <c r="B852" s="25" t="s">
        <v>5</v>
      </c>
      <c r="C852" s="8" t="s">
        <v>546</v>
      </c>
      <c r="D852" s="8" t="s">
        <v>695</v>
      </c>
      <c r="E852" s="26">
        <v>16.315241756480539</v>
      </c>
      <c r="F852" s="27">
        <f>Tabella3[[#This Row],[Comunicazioni
'[N']]]/571621</f>
        <v>2.8542061534619162E-5</v>
      </c>
      <c r="G852" s="20"/>
      <c r="H852" s="27">
        <f>Tabella3[[#This Row],[PESO Comunicazioni 
'[%']]]*Tabella3[[#This Row],[Copertura 
'[No = 0 ; SI = 1']]]</f>
        <v>0</v>
      </c>
    </row>
    <row r="853" spans="1:8" x14ac:dyDescent="0.3">
      <c r="A853" s="8" t="s">
        <v>706</v>
      </c>
      <c r="B853" s="25" t="s">
        <v>5</v>
      </c>
      <c r="C853" s="8" t="s">
        <v>546</v>
      </c>
      <c r="D853" s="8" t="s">
        <v>695</v>
      </c>
      <c r="E853" s="26">
        <v>273.14787948511344</v>
      </c>
      <c r="F853" s="27">
        <f>Tabella3[[#This Row],[Comunicazioni
'[N']]]/571621</f>
        <v>4.7784787382743711E-4</v>
      </c>
      <c r="G853" s="20"/>
      <c r="H853" s="27">
        <f>Tabella3[[#This Row],[PESO Comunicazioni 
'[%']]]*Tabella3[[#This Row],[Copertura 
'[No = 0 ; SI = 1']]]</f>
        <v>0</v>
      </c>
    </row>
    <row r="854" spans="1:8" x14ac:dyDescent="0.3">
      <c r="A854" s="8" t="s">
        <v>705</v>
      </c>
      <c r="B854" s="25" t="s">
        <v>5</v>
      </c>
      <c r="C854" s="8" t="s">
        <v>546</v>
      </c>
      <c r="D854" s="8" t="s">
        <v>695</v>
      </c>
      <c r="E854" s="26">
        <v>319.52647213153625</v>
      </c>
      <c r="F854" s="27">
        <f>Tabella3[[#This Row],[Comunicazioni
'[N']]]/571621</f>
        <v>5.5898308867507714E-4</v>
      </c>
      <c r="G854" s="20"/>
      <c r="H854" s="27">
        <f>Tabella3[[#This Row],[PESO Comunicazioni 
'[%']]]*Tabella3[[#This Row],[Copertura 
'[No = 0 ; SI = 1']]]</f>
        <v>0</v>
      </c>
    </row>
    <row r="855" spans="1:8" x14ac:dyDescent="0.3">
      <c r="A855" s="8" t="s">
        <v>704</v>
      </c>
      <c r="B855" s="25" t="s">
        <v>5</v>
      </c>
      <c r="C855" s="8" t="s">
        <v>546</v>
      </c>
      <c r="D855" s="8" t="s">
        <v>695</v>
      </c>
      <c r="E855" s="26">
        <v>153.26096702592216</v>
      </c>
      <c r="F855" s="27">
        <f>Tabella3[[#This Row],[Comunicazioni
'[N']]]/571621</f>
        <v>2.6811640409628437E-4</v>
      </c>
      <c r="G855" s="20"/>
      <c r="H855" s="27">
        <f>Tabella3[[#This Row],[PESO Comunicazioni 
'[%']]]*Tabella3[[#This Row],[Copertura 
'[No = 0 ; SI = 1']]]</f>
        <v>0</v>
      </c>
    </row>
    <row r="856" spans="1:8" x14ac:dyDescent="0.3">
      <c r="A856" s="8" t="s">
        <v>703</v>
      </c>
      <c r="B856" s="25" t="s">
        <v>5</v>
      </c>
      <c r="C856" s="8" t="s">
        <v>546</v>
      </c>
      <c r="D856" s="8" t="s">
        <v>695</v>
      </c>
      <c r="E856" s="26">
        <v>112.19610344274929</v>
      </c>
      <c r="F856" s="27">
        <f>Tabella3[[#This Row],[Comunicazioni
'[N']]]/571621</f>
        <v>1.9627708471653296E-4</v>
      </c>
      <c r="G856" s="20"/>
      <c r="H856" s="27">
        <f>Tabella3[[#This Row],[PESO Comunicazioni 
'[%']]]*Tabella3[[#This Row],[Copertura 
'[No = 0 ; SI = 1']]]</f>
        <v>0</v>
      </c>
    </row>
    <row r="857" spans="1:8" x14ac:dyDescent="0.3">
      <c r="A857" s="8" t="s">
        <v>702</v>
      </c>
      <c r="B857" s="25" t="s">
        <v>5</v>
      </c>
      <c r="C857" s="8" t="s">
        <v>546</v>
      </c>
      <c r="D857" s="8" t="s">
        <v>695</v>
      </c>
      <c r="E857" s="26">
        <v>130.75869798607619</v>
      </c>
      <c r="F857" s="27">
        <f>Tabella3[[#This Row],[Comunicazioni
'[N']]]/571621</f>
        <v>2.2875068968088329E-4</v>
      </c>
      <c r="G857" s="20"/>
      <c r="H857" s="27">
        <f>Tabella3[[#This Row],[PESO Comunicazioni 
'[%']]]*Tabella3[[#This Row],[Copertura 
'[No = 0 ; SI = 1']]]</f>
        <v>0</v>
      </c>
    </row>
    <row r="858" spans="1:8" x14ac:dyDescent="0.3">
      <c r="A858" s="8" t="s">
        <v>701</v>
      </c>
      <c r="B858" s="25" t="s">
        <v>5</v>
      </c>
      <c r="C858" s="8" t="s">
        <v>546</v>
      </c>
      <c r="D858" s="8" t="s">
        <v>695</v>
      </c>
      <c r="E858" s="26">
        <v>283.83415042186357</v>
      </c>
      <c r="F858" s="27">
        <f>Tabella3[[#This Row],[Comunicazioni
'[N']]]/571621</f>
        <v>4.9654255253369555E-4</v>
      </c>
      <c r="G858" s="20"/>
      <c r="H858" s="27">
        <f>Tabella3[[#This Row],[PESO Comunicazioni 
'[%']]]*Tabella3[[#This Row],[Copertura 
'[No = 0 ; SI = 1']]]</f>
        <v>0</v>
      </c>
    </row>
    <row r="859" spans="1:8" x14ac:dyDescent="0.3">
      <c r="A859" s="8" t="s">
        <v>700</v>
      </c>
      <c r="B859" s="25" t="s">
        <v>5</v>
      </c>
      <c r="C859" s="8" t="s">
        <v>546</v>
      </c>
      <c r="D859" s="8" t="s">
        <v>695</v>
      </c>
      <c r="E859" s="26">
        <v>25.316754449711183</v>
      </c>
      <c r="F859" s="27">
        <f>Tabella3[[#This Row],[Comunicazioni
'[N']]]/571621</f>
        <v>4.4289405829581456E-5</v>
      </c>
      <c r="G859" s="20"/>
      <c r="H859" s="27">
        <f>Tabella3[[#This Row],[PESO Comunicazioni 
'[%']]]*Tabella3[[#This Row],[Copertura 
'[No = 0 ; SI = 1']]]</f>
        <v>0</v>
      </c>
    </row>
    <row r="860" spans="1:8" x14ac:dyDescent="0.3">
      <c r="A860" s="8" t="s">
        <v>699</v>
      </c>
      <c r="B860" s="25" t="s">
        <v>5</v>
      </c>
      <c r="C860" s="8" t="s">
        <v>546</v>
      </c>
      <c r="D860" s="8" t="s">
        <v>695</v>
      </c>
      <c r="E860" s="26">
        <v>19.128214473115118</v>
      </c>
      <c r="F860" s="27">
        <f>Tabella3[[#This Row],[Comunicazioni
'[N']]]/571621</f>
        <v>3.3463106626794885E-5</v>
      </c>
      <c r="G860" s="20"/>
      <c r="H860" s="27">
        <f>Tabella3[[#This Row],[PESO Comunicazioni 
'[%']]]*Tabella3[[#This Row],[Copertura 
'[No = 0 ; SI = 1']]]</f>
        <v>0</v>
      </c>
    </row>
    <row r="861" spans="1:8" x14ac:dyDescent="0.3">
      <c r="A861" s="8" t="s">
        <v>698</v>
      </c>
      <c r="B861" s="25" t="s">
        <v>5</v>
      </c>
      <c r="C861" s="8" t="s">
        <v>546</v>
      </c>
      <c r="D861" s="8" t="s">
        <v>695</v>
      </c>
      <c r="E861" s="26">
        <v>427.15393025803604</v>
      </c>
      <c r="F861" s="27">
        <f>Tabella3[[#This Row],[Comunicazioni
'[N']]]/571621</f>
        <v>7.4726773554161939E-4</v>
      </c>
      <c r="G861" s="20"/>
      <c r="H861" s="27">
        <f>Tabella3[[#This Row],[PESO Comunicazioni 
'[%']]]*Tabella3[[#This Row],[Copertura 
'[No = 0 ; SI = 1']]]</f>
        <v>0</v>
      </c>
    </row>
    <row r="862" spans="1:8" x14ac:dyDescent="0.3">
      <c r="A862" s="8" t="s">
        <v>697</v>
      </c>
      <c r="B862" s="25" t="s">
        <v>5</v>
      </c>
      <c r="C862" s="8" t="s">
        <v>546</v>
      </c>
      <c r="D862" s="8" t="s">
        <v>695</v>
      </c>
      <c r="E862" s="26">
        <v>123.75869798607619</v>
      </c>
      <c r="F862" s="27">
        <f>Tabella3[[#This Row],[Comunicazioni
'[N']]]/571621</f>
        <v>2.1650481347969405E-4</v>
      </c>
      <c r="G862" s="20"/>
      <c r="H862" s="27">
        <f>Tabella3[[#This Row],[PESO Comunicazioni 
'[%']]]*Tabella3[[#This Row],[Copertura 
'[No = 0 ; SI = 1']]]</f>
        <v>0</v>
      </c>
    </row>
    <row r="863" spans="1:8" x14ac:dyDescent="0.3">
      <c r="A863" s="8" t="s">
        <v>696</v>
      </c>
      <c r="B863" s="25" t="s">
        <v>5</v>
      </c>
      <c r="C863" s="8" t="s">
        <v>546</v>
      </c>
      <c r="D863" s="8" t="s">
        <v>695</v>
      </c>
      <c r="E863" s="26">
        <v>684.30483512961086</v>
      </c>
      <c r="F863" s="27">
        <f>Tabella3[[#This Row],[Comunicazioni
'[N']]]/571621</f>
        <v>1.1971303278389192E-3</v>
      </c>
      <c r="G863" s="20"/>
      <c r="H863" s="27">
        <f>Tabella3[[#This Row],[PESO Comunicazioni 
'[%']]]*Tabella3[[#This Row],[Copertura 
'[No = 0 ; SI = 1']]]</f>
        <v>0</v>
      </c>
    </row>
    <row r="864" spans="1:8" x14ac:dyDescent="0.3">
      <c r="A864" s="8" t="s">
        <v>694</v>
      </c>
      <c r="B864" s="25" t="s">
        <v>5</v>
      </c>
      <c r="C864" s="8" t="s">
        <v>546</v>
      </c>
      <c r="D864" s="8" t="s">
        <v>695</v>
      </c>
      <c r="E864" s="26">
        <v>124.63350889942237</v>
      </c>
      <c r="F864" s="27">
        <f>Tabella3[[#This Row],[Comunicazioni
'[N']]]/571621</f>
        <v>2.1803521721459212E-4</v>
      </c>
      <c r="G864" s="20"/>
      <c r="H864" s="27">
        <f>Tabella3[[#This Row],[PESO Comunicazioni 
'[%']]]*Tabella3[[#This Row],[Copertura 
'[No = 0 ; SI = 1']]]</f>
        <v>0</v>
      </c>
    </row>
    <row r="865" spans="1:8" x14ac:dyDescent="0.3">
      <c r="A865" s="8" t="s">
        <v>692</v>
      </c>
      <c r="B865" s="25" t="s">
        <v>5</v>
      </c>
      <c r="C865" s="8" t="s">
        <v>546</v>
      </c>
      <c r="D865" s="8" t="s">
        <v>662</v>
      </c>
      <c r="E865" s="26">
        <v>298.83566311509423</v>
      </c>
      <c r="F865" s="27">
        <f>Tabella3[[#This Row],[Comunicazioni
'[N']]]/571621</f>
        <v>5.2278636214396295E-4</v>
      </c>
      <c r="G865" s="20"/>
      <c r="H865" s="27">
        <f>Tabella3[[#This Row],[PESO Comunicazioni 
'[%']]]*Tabella3[[#This Row],[Copertura 
'[No = 0 ; SI = 1']]]</f>
        <v>0</v>
      </c>
    </row>
    <row r="866" spans="1:8" x14ac:dyDescent="0.3">
      <c r="A866" s="8" t="s">
        <v>691</v>
      </c>
      <c r="B866" s="25" t="s">
        <v>5</v>
      </c>
      <c r="C866" s="8" t="s">
        <v>546</v>
      </c>
      <c r="D866" s="8" t="s">
        <v>662</v>
      </c>
      <c r="E866" s="26">
        <v>506.6034372605543</v>
      </c>
      <c r="F866" s="27">
        <f>Tabella3[[#This Row],[Comunicazioni
'[N']]]/571621</f>
        <v>8.8625756796995611E-4</v>
      </c>
      <c r="G866" s="20"/>
      <c r="H866" s="27">
        <f>Tabella3[[#This Row],[PESO Comunicazioni 
'[%']]]*Tabella3[[#This Row],[Copertura 
'[No = 0 ; SI = 1']]]</f>
        <v>0</v>
      </c>
    </row>
    <row r="867" spans="1:8" x14ac:dyDescent="0.3">
      <c r="A867" s="8" t="s">
        <v>690</v>
      </c>
      <c r="B867" s="25" t="s">
        <v>5</v>
      </c>
      <c r="C867" s="8" t="s">
        <v>546</v>
      </c>
      <c r="D867" s="8" t="s">
        <v>662</v>
      </c>
      <c r="E867" s="26">
        <v>229.89145053888325</v>
      </c>
      <c r="F867" s="27">
        <f>Tabella3[[#This Row],[Comunicazioni
'[N']]]/571621</f>
        <v>4.0217460614442652E-4</v>
      </c>
      <c r="G867" s="20"/>
      <c r="H867" s="27">
        <f>Tabella3[[#This Row],[PESO Comunicazioni 
'[%']]]*Tabella3[[#This Row],[Copertura 
'[No = 0 ; SI = 1']]]</f>
        <v>0</v>
      </c>
    </row>
    <row r="868" spans="1:8" x14ac:dyDescent="0.3">
      <c r="A868" s="8" t="s">
        <v>689</v>
      </c>
      <c r="B868" s="25" t="s">
        <v>5</v>
      </c>
      <c r="C868" s="8" t="s">
        <v>546</v>
      </c>
      <c r="D868" s="8" t="s">
        <v>662</v>
      </c>
      <c r="E868" s="26">
        <v>503.41338459072756</v>
      </c>
      <c r="F868" s="27">
        <f>Tabella3[[#This Row],[Comunicazioni
'[N']]]/571621</f>
        <v>8.8067685510281738E-4</v>
      </c>
      <c r="G868" s="20"/>
      <c r="H868" s="27">
        <f>Tabella3[[#This Row],[PESO Comunicazioni 
'[%']]]*Tabella3[[#This Row],[Copertura 
'[No = 0 ; SI = 1']]]</f>
        <v>0</v>
      </c>
    </row>
    <row r="869" spans="1:8" x14ac:dyDescent="0.3">
      <c r="A869" s="8" t="s">
        <v>688</v>
      </c>
      <c r="B869" s="25" t="s">
        <v>5</v>
      </c>
      <c r="C869" s="8" t="s">
        <v>546</v>
      </c>
      <c r="D869" s="8" t="s">
        <v>662</v>
      </c>
      <c r="E869" s="26">
        <v>468.34852100755467</v>
      </c>
      <c r="F869" s="27">
        <f>Tabella3[[#This Row],[Comunicazioni
'[N']]]/571621</f>
        <v>8.1933400103837101E-4</v>
      </c>
      <c r="G869" s="20"/>
      <c r="H869" s="27">
        <f>Tabella3[[#This Row],[PESO Comunicazioni 
'[%']]]*Tabella3[[#This Row],[Copertura 
'[No = 0 ; SI = 1']]]</f>
        <v>0</v>
      </c>
    </row>
    <row r="870" spans="1:8" x14ac:dyDescent="0.3">
      <c r="A870" s="8" t="s">
        <v>687</v>
      </c>
      <c r="B870" s="25" t="s">
        <v>5</v>
      </c>
      <c r="C870" s="8" t="s">
        <v>546</v>
      </c>
      <c r="D870" s="8" t="s">
        <v>662</v>
      </c>
      <c r="E870" s="26">
        <v>450.03479194430474</v>
      </c>
      <c r="F870" s="27">
        <f>Tabella3[[#This Row],[Comunicazioni
'[N']]]/571621</f>
        <v>7.8729576405398808E-4</v>
      </c>
      <c r="G870" s="20"/>
      <c r="H870" s="27">
        <f>Tabella3[[#This Row],[PESO Comunicazioni 
'[%']]]*Tabella3[[#This Row],[Copertura 
'[No = 0 ; SI = 1']]]</f>
        <v>0</v>
      </c>
    </row>
    <row r="871" spans="1:8" x14ac:dyDescent="0.3">
      <c r="A871" s="8" t="s">
        <v>686</v>
      </c>
      <c r="B871" s="25" t="s">
        <v>5</v>
      </c>
      <c r="C871" s="8" t="s">
        <v>546</v>
      </c>
      <c r="D871" s="8" t="s">
        <v>662</v>
      </c>
      <c r="E871" s="26">
        <v>322.52495943830559</v>
      </c>
      <c r="F871" s="27">
        <f>Tabella3[[#This Row],[Comunicazioni
'[N']]]/571621</f>
        <v>5.6422867501072489E-4</v>
      </c>
      <c r="G871" s="20"/>
      <c r="H871" s="27">
        <f>Tabella3[[#This Row],[PESO Comunicazioni 
'[%']]]*Tabella3[[#This Row],[Copertura 
'[No = 0 ; SI = 1']]]</f>
        <v>0</v>
      </c>
    </row>
    <row r="872" spans="1:8" x14ac:dyDescent="0.3">
      <c r="A872" s="8" t="s">
        <v>685</v>
      </c>
      <c r="B872" s="25" t="s">
        <v>5</v>
      </c>
      <c r="C872" s="8" t="s">
        <v>546</v>
      </c>
      <c r="D872" s="8" t="s">
        <v>662</v>
      </c>
      <c r="E872" s="26">
        <v>415.09209206132448</v>
      </c>
      <c r="F872" s="27">
        <f>Tabella3[[#This Row],[Comunicazioni
'[N']]]/571621</f>
        <v>7.2616662449651861E-4</v>
      </c>
      <c r="G872" s="20"/>
      <c r="H872" s="27">
        <f>Tabella3[[#This Row],[PESO Comunicazioni 
'[%']]]*Tabella3[[#This Row],[Copertura 
'[No = 0 ; SI = 1']]]</f>
        <v>0</v>
      </c>
    </row>
    <row r="873" spans="1:8" x14ac:dyDescent="0.3">
      <c r="A873" s="8" t="s">
        <v>684</v>
      </c>
      <c r="B873" s="25" t="s">
        <v>5</v>
      </c>
      <c r="C873" s="8" t="s">
        <v>546</v>
      </c>
      <c r="D873" s="8" t="s">
        <v>662</v>
      </c>
      <c r="E873" s="26">
        <v>353.08755398163248</v>
      </c>
      <c r="F873" s="27">
        <f>Tabella3[[#This Row],[Comunicazioni
'[N']]]/571621</f>
        <v>6.1769521060568537E-4</v>
      </c>
      <c r="G873" s="20"/>
      <c r="H873" s="27">
        <f>Tabella3[[#This Row],[PESO Comunicazioni 
'[%']]]*Tabella3[[#This Row],[Copertura 
'[No = 0 ; SI = 1']]]</f>
        <v>0</v>
      </c>
    </row>
    <row r="874" spans="1:8" x14ac:dyDescent="0.3">
      <c r="A874" s="8" t="s">
        <v>683</v>
      </c>
      <c r="B874" s="25" t="s">
        <v>5</v>
      </c>
      <c r="C874" s="8" t="s">
        <v>546</v>
      </c>
      <c r="D874" s="8" t="s">
        <v>662</v>
      </c>
      <c r="E874" s="26">
        <v>1405.5493447557405</v>
      </c>
      <c r="F874" s="27">
        <f>Tabella3[[#This Row],[Comunicazioni
'[N']]]/571621</f>
        <v>2.4588833243630666E-3</v>
      </c>
      <c r="G874" s="20"/>
      <c r="H874" s="27">
        <f>Tabella3[[#This Row],[PESO Comunicazioni 
'[%']]]*Tabella3[[#This Row],[Copertura 
'[No = 0 ; SI = 1']]]</f>
        <v>0</v>
      </c>
    </row>
    <row r="875" spans="1:8" x14ac:dyDescent="0.3">
      <c r="A875" s="8" t="s">
        <v>682</v>
      </c>
      <c r="B875" s="25" t="s">
        <v>5</v>
      </c>
      <c r="C875" s="8" t="s">
        <v>546</v>
      </c>
      <c r="D875" s="8" t="s">
        <v>662</v>
      </c>
      <c r="E875" s="26">
        <v>458.15846833772798</v>
      </c>
      <c r="F875" s="27">
        <f>Tabella3[[#This Row],[Comunicazioni
'[N']]]/571621</f>
        <v>8.0150741197004306E-4</v>
      </c>
      <c r="G875" s="20"/>
      <c r="H875" s="27">
        <f>Tabella3[[#This Row],[PESO Comunicazioni 
'[%']]]*Tabella3[[#This Row],[Copertura 
'[No = 0 ; SI = 1']]]</f>
        <v>0</v>
      </c>
    </row>
    <row r="876" spans="1:8" x14ac:dyDescent="0.3">
      <c r="A876" s="8" t="s">
        <v>681</v>
      </c>
      <c r="B876" s="25" t="s">
        <v>5</v>
      </c>
      <c r="C876" s="8" t="s">
        <v>546</v>
      </c>
      <c r="D876" s="8" t="s">
        <v>662</v>
      </c>
      <c r="E876" s="26">
        <v>1097.7740071441274</v>
      </c>
      <c r="F876" s="27">
        <f>Tabella3[[#This Row],[Comunicazioni
'[N']]]/571621</f>
        <v>1.9204577983386324E-3</v>
      </c>
      <c r="G876" s="20"/>
      <c r="H876" s="27">
        <f>Tabella3[[#This Row],[PESO Comunicazioni 
'[%']]]*Tabella3[[#This Row],[Copertura 
'[No = 0 ; SI = 1']]]</f>
        <v>0</v>
      </c>
    </row>
    <row r="877" spans="1:8" x14ac:dyDescent="0.3">
      <c r="A877" s="8" t="s">
        <v>680</v>
      </c>
      <c r="B877" s="25" t="s">
        <v>5</v>
      </c>
      <c r="C877" s="8" t="s">
        <v>546</v>
      </c>
      <c r="D877" s="8" t="s">
        <v>662</v>
      </c>
      <c r="E877" s="26">
        <v>151.32280522263375</v>
      </c>
      <c r="F877" s="27">
        <f>Tabella3[[#This Row],[Comunicazioni
'[N']]]/571621</f>
        <v>2.6472576273900672E-4</v>
      </c>
      <c r="G877" s="20"/>
      <c r="H877" s="27">
        <f>Tabella3[[#This Row],[PESO Comunicazioni 
'[%']]]*Tabella3[[#This Row],[Copertura 
'[No = 0 ; SI = 1']]]</f>
        <v>0</v>
      </c>
    </row>
    <row r="878" spans="1:8" x14ac:dyDescent="0.3">
      <c r="A878" s="8" t="s">
        <v>679</v>
      </c>
      <c r="B878" s="25" t="s">
        <v>5</v>
      </c>
      <c r="C878" s="8" t="s">
        <v>546</v>
      </c>
      <c r="D878" s="8" t="s">
        <v>662</v>
      </c>
      <c r="E878" s="26">
        <v>32.380105339653426</v>
      </c>
      <c r="F878" s="27">
        <f>Tabella3[[#This Row],[Comunicazioni
'[N']]]/571621</f>
        <v>5.6646108767266121E-5</v>
      </c>
      <c r="G878" s="20"/>
      <c r="H878" s="27">
        <f>Tabella3[[#This Row],[PESO Comunicazioni 
'[%']]]*Tabella3[[#This Row],[Copertura 
'[No = 0 ; SI = 1']]]</f>
        <v>0</v>
      </c>
    </row>
    <row r="879" spans="1:8" x14ac:dyDescent="0.3">
      <c r="A879" s="8" t="s">
        <v>678</v>
      </c>
      <c r="B879" s="25" t="s">
        <v>5</v>
      </c>
      <c r="C879" s="8" t="s">
        <v>546</v>
      </c>
      <c r="D879" s="8" t="s">
        <v>662</v>
      </c>
      <c r="E879" s="26">
        <v>117.635021592653</v>
      </c>
      <c r="F879" s="27">
        <f>Tabella3[[#This Row],[Comunicazioni
'[N']]]/571621</f>
        <v>2.0579198733540756E-4</v>
      </c>
      <c r="G879" s="20"/>
      <c r="H879" s="27">
        <f>Tabella3[[#This Row],[PESO Comunicazioni 
'[%']]]*Tabella3[[#This Row],[Copertura 
'[No = 0 ; SI = 1']]]</f>
        <v>0</v>
      </c>
    </row>
    <row r="880" spans="1:8" x14ac:dyDescent="0.3">
      <c r="A880" s="8" t="s">
        <v>677</v>
      </c>
      <c r="B880" s="25" t="s">
        <v>5</v>
      </c>
      <c r="C880" s="8" t="s">
        <v>546</v>
      </c>
      <c r="D880" s="8" t="s">
        <v>662</v>
      </c>
      <c r="E880" s="26">
        <v>80.880861686268744</v>
      </c>
      <c r="F880" s="27">
        <f>Tabella3[[#This Row],[Comunicazioni
'[N']]]/571621</f>
        <v>1.4149385989365113E-4</v>
      </c>
      <c r="G880" s="20"/>
      <c r="H880" s="27">
        <f>Tabella3[[#This Row],[PESO Comunicazioni 
'[%']]]*Tabella3[[#This Row],[Copertura 
'[No = 0 ; SI = 1']]]</f>
        <v>0</v>
      </c>
    </row>
    <row r="881" spans="1:8" x14ac:dyDescent="0.3">
      <c r="A881" s="8" t="s">
        <v>676</v>
      </c>
      <c r="B881" s="25" t="s">
        <v>5</v>
      </c>
      <c r="C881" s="8" t="s">
        <v>546</v>
      </c>
      <c r="D881" s="8" t="s">
        <v>662</v>
      </c>
      <c r="E881" s="26">
        <v>206.57469608917205</v>
      </c>
      <c r="F881" s="27">
        <f>Tabella3[[#This Row],[Comunicazioni
'[N']]]/571621</f>
        <v>3.6138402208661343E-4</v>
      </c>
      <c r="G881" s="20"/>
      <c r="H881" s="27">
        <f>Tabella3[[#This Row],[PESO Comunicazioni 
'[%']]]*Tabella3[[#This Row],[Copertura 
'[No = 0 ; SI = 1']]]</f>
        <v>0</v>
      </c>
    </row>
    <row r="882" spans="1:8" x14ac:dyDescent="0.3">
      <c r="A882" s="8" t="s">
        <v>675</v>
      </c>
      <c r="B882" s="25" t="s">
        <v>5</v>
      </c>
      <c r="C882" s="8" t="s">
        <v>546</v>
      </c>
      <c r="D882" s="8" t="s">
        <v>662</v>
      </c>
      <c r="E882" s="26">
        <v>193.64107236557558</v>
      </c>
      <c r="F882" s="27">
        <f>Tabella3[[#This Row],[Comunicazioni
'[N']]]/571621</f>
        <v>3.3875779995062389E-4</v>
      </c>
      <c r="G882" s="20"/>
      <c r="H882" s="27">
        <f>Tabella3[[#This Row],[PESO Comunicazioni 
'[%']]]*Tabella3[[#This Row],[Copertura 
'[No = 0 ; SI = 1']]]</f>
        <v>0</v>
      </c>
    </row>
    <row r="883" spans="1:8" x14ac:dyDescent="0.3">
      <c r="A883" s="8" t="s">
        <v>674</v>
      </c>
      <c r="B883" s="25" t="s">
        <v>5</v>
      </c>
      <c r="C883" s="8" t="s">
        <v>546</v>
      </c>
      <c r="D883" s="8" t="s">
        <v>662</v>
      </c>
      <c r="E883" s="26">
        <v>89.443456229595654</v>
      </c>
      <c r="F883" s="27">
        <f>Tabella3[[#This Row],[Comunicazioni
'[N']]]/571621</f>
        <v>1.5647335599915967E-4</v>
      </c>
      <c r="G883" s="20"/>
      <c r="H883" s="27">
        <f>Tabella3[[#This Row],[PESO Comunicazioni 
'[%']]]*Tabella3[[#This Row],[Copertura 
'[No = 0 ; SI = 1']]]</f>
        <v>0</v>
      </c>
    </row>
    <row r="884" spans="1:8" x14ac:dyDescent="0.3">
      <c r="A884" s="8" t="s">
        <v>673</v>
      </c>
      <c r="B884" s="25" t="s">
        <v>5</v>
      </c>
      <c r="C884" s="8" t="s">
        <v>546</v>
      </c>
      <c r="D884" s="8" t="s">
        <v>662</v>
      </c>
      <c r="E884" s="26">
        <v>129.07242704932611</v>
      </c>
      <c r="F884" s="27">
        <f>Tabella3[[#This Row],[Comunicazioni
'[N']]]/571621</f>
        <v>2.2580070894758259E-4</v>
      </c>
      <c r="G884" s="20"/>
      <c r="H884" s="27">
        <f>Tabella3[[#This Row],[PESO Comunicazioni 
'[%']]]*Tabella3[[#This Row],[Copertura 
'[No = 0 ; SI = 1']]]</f>
        <v>0</v>
      </c>
    </row>
    <row r="885" spans="1:8" x14ac:dyDescent="0.3">
      <c r="A885" s="8" t="s">
        <v>672</v>
      </c>
      <c r="B885" s="25" t="s">
        <v>5</v>
      </c>
      <c r="C885" s="8" t="s">
        <v>546</v>
      </c>
      <c r="D885" s="8" t="s">
        <v>662</v>
      </c>
      <c r="E885" s="26">
        <v>301.95782681528675</v>
      </c>
      <c r="F885" s="27">
        <f>Tabella3[[#This Row],[Comunicazioni
'[N']]]/571621</f>
        <v>5.2824830930859213E-4</v>
      </c>
      <c r="G885" s="20"/>
      <c r="H885" s="27">
        <f>Tabella3[[#This Row],[PESO Comunicazioni 
'[%']]]*Tabella3[[#This Row],[Copertura 
'[No = 0 ; SI = 1']]]</f>
        <v>0</v>
      </c>
    </row>
    <row r="886" spans="1:8" x14ac:dyDescent="0.3">
      <c r="A886" s="8" t="s">
        <v>671</v>
      </c>
      <c r="B886" s="25" t="s">
        <v>5</v>
      </c>
      <c r="C886" s="8" t="s">
        <v>546</v>
      </c>
      <c r="D886" s="8" t="s">
        <v>662</v>
      </c>
      <c r="E886" s="26">
        <v>41.565619929788198</v>
      </c>
      <c r="F886" s="27">
        <f>Tabella3[[#This Row],[Comunicazioni
'[N']]]/571621</f>
        <v>7.2715347983695838E-5</v>
      </c>
      <c r="G886" s="20"/>
      <c r="H886" s="27">
        <f>Tabella3[[#This Row],[PESO Comunicazioni 
'[%']]]*Tabella3[[#This Row],[Copertura 
'[No = 0 ; SI = 1']]]</f>
        <v>0</v>
      </c>
    </row>
    <row r="887" spans="1:8" x14ac:dyDescent="0.3">
      <c r="A887" s="8" t="s">
        <v>670</v>
      </c>
      <c r="B887" s="25" t="s">
        <v>5</v>
      </c>
      <c r="C887" s="8" t="s">
        <v>546</v>
      </c>
      <c r="D887" s="8" t="s">
        <v>662</v>
      </c>
      <c r="E887" s="26">
        <v>395.09209206132448</v>
      </c>
      <c r="F887" s="27">
        <f>Tabella3[[#This Row],[Comunicazioni
'[N']]]/571621</f>
        <v>6.9117840677883509E-4</v>
      </c>
      <c r="G887" s="20"/>
      <c r="H887" s="27">
        <f>Tabella3[[#This Row],[PESO Comunicazioni 
'[%']]]*Tabella3[[#This Row],[Copertura 
'[No = 0 ; SI = 1']]]</f>
        <v>0</v>
      </c>
    </row>
    <row r="888" spans="1:8" x14ac:dyDescent="0.3">
      <c r="A888" s="8" t="s">
        <v>669</v>
      </c>
      <c r="B888" s="25" t="s">
        <v>5</v>
      </c>
      <c r="C888" s="8" t="s">
        <v>546</v>
      </c>
      <c r="D888" s="8" t="s">
        <v>662</v>
      </c>
      <c r="E888" s="26">
        <v>384.15846833772798</v>
      </c>
      <c r="F888" s="27">
        <f>Tabella3[[#This Row],[Comunicazioni
'[N']]]/571621</f>
        <v>6.7205100641461386E-4</v>
      </c>
      <c r="G888" s="20"/>
      <c r="H888" s="27">
        <f>Tabella3[[#This Row],[PESO Comunicazioni 
'[%']]]*Tabella3[[#This Row],[Copertura 
'[No = 0 ; SI = 1']]]</f>
        <v>0</v>
      </c>
    </row>
    <row r="889" spans="1:8" x14ac:dyDescent="0.3">
      <c r="A889" s="8" t="s">
        <v>668</v>
      </c>
      <c r="B889" s="25" t="s">
        <v>5</v>
      </c>
      <c r="C889" s="8" t="s">
        <v>546</v>
      </c>
      <c r="D889" s="8" t="s">
        <v>662</v>
      </c>
      <c r="E889" s="26">
        <v>65.441943536365017</v>
      </c>
      <c r="F889" s="27">
        <f>Tabella3[[#This Row],[Comunicazioni
'[N']]]/571621</f>
        <v>1.1448484841593471E-4</v>
      </c>
      <c r="G889" s="20"/>
      <c r="H889" s="27">
        <f>Tabella3[[#This Row],[PESO Comunicazioni 
'[%']]]*Tabella3[[#This Row],[Copertura 
'[No = 0 ; SI = 1']]]</f>
        <v>0</v>
      </c>
    </row>
    <row r="890" spans="1:8" x14ac:dyDescent="0.3">
      <c r="A890" s="8" t="s">
        <v>667</v>
      </c>
      <c r="B890" s="25" t="s">
        <v>5</v>
      </c>
      <c r="C890" s="8" t="s">
        <v>546</v>
      </c>
      <c r="D890" s="8" t="s">
        <v>662</v>
      </c>
      <c r="E890" s="26">
        <v>168.32431791586441</v>
      </c>
      <c r="F890" s="27">
        <f>Tabella3[[#This Row],[Comunicazioni
'[N']]]/571621</f>
        <v>2.9446839412104248E-4</v>
      </c>
      <c r="G890" s="20"/>
      <c r="H890" s="27">
        <f>Tabella3[[#This Row],[PESO Comunicazioni 
'[%']]]*Tabella3[[#This Row],[Copertura 
'[No = 0 ; SI = 1']]]</f>
        <v>0</v>
      </c>
    </row>
    <row r="891" spans="1:8" x14ac:dyDescent="0.3">
      <c r="A891" s="8" t="s">
        <v>666</v>
      </c>
      <c r="B891" s="25" t="s">
        <v>5</v>
      </c>
      <c r="C891" s="8" t="s">
        <v>546</v>
      </c>
      <c r="D891" s="8" t="s">
        <v>662</v>
      </c>
      <c r="E891" s="26">
        <v>38.131239859576404</v>
      </c>
      <c r="F891" s="27">
        <f>Tabella3[[#This Row],[Comunicazioni
'[N']]]/571621</f>
        <v>6.6707206102603649E-5</v>
      </c>
      <c r="G891" s="20"/>
      <c r="H891" s="27">
        <f>Tabella3[[#This Row],[PESO Comunicazioni 
'[%']]]*Tabella3[[#This Row],[Copertura 
'[No = 0 ; SI = 1']]]</f>
        <v>0</v>
      </c>
    </row>
    <row r="892" spans="1:8" x14ac:dyDescent="0.3">
      <c r="A892" s="8" t="s">
        <v>665</v>
      </c>
      <c r="B892" s="25" t="s">
        <v>5</v>
      </c>
      <c r="C892" s="8" t="s">
        <v>546</v>
      </c>
      <c r="D892" s="8" t="s">
        <v>662</v>
      </c>
      <c r="E892" s="26">
        <v>381.78138838453583</v>
      </c>
      <c r="F892" s="27">
        <f>Tabella3[[#This Row],[Comunicazioni
'[N']]]/571621</f>
        <v>6.6789251686788249E-4</v>
      </c>
      <c r="G892" s="20"/>
      <c r="H892" s="27">
        <f>Tabella3[[#This Row],[PESO Comunicazioni 
'[%']]]*Tabella3[[#This Row],[Copertura 
'[No = 0 ; SI = 1']]]</f>
        <v>0</v>
      </c>
    </row>
    <row r="893" spans="1:8" x14ac:dyDescent="0.3">
      <c r="A893" s="8" t="s">
        <v>664</v>
      </c>
      <c r="B893" s="25" t="s">
        <v>5</v>
      </c>
      <c r="C893" s="8" t="s">
        <v>546</v>
      </c>
      <c r="D893" s="8" t="s">
        <v>662</v>
      </c>
      <c r="E893" s="26">
        <v>113.57015800948014</v>
      </c>
      <c r="F893" s="27">
        <f>Tabella3[[#This Row],[Comunicazioni
'[N']]]/571621</f>
        <v>1.9868087073337078E-4</v>
      </c>
      <c r="G893" s="20"/>
      <c r="H893" s="27">
        <f>Tabella3[[#This Row],[PESO Comunicazioni 
'[%']]]*Tabella3[[#This Row],[Copertura 
'[No = 0 ; SI = 1']]]</f>
        <v>0</v>
      </c>
    </row>
    <row r="894" spans="1:8" x14ac:dyDescent="0.3">
      <c r="A894" s="8" t="s">
        <v>663</v>
      </c>
      <c r="B894" s="25" t="s">
        <v>5</v>
      </c>
      <c r="C894" s="8" t="s">
        <v>546</v>
      </c>
      <c r="D894" s="8" t="s">
        <v>662</v>
      </c>
      <c r="E894" s="26">
        <v>45.444968922826298</v>
      </c>
      <c r="F894" s="27">
        <f>Tabella3[[#This Row],[Comunicazioni
'[N']]]/571621</f>
        <v>7.9501923342260516E-5</v>
      </c>
      <c r="G894" s="20"/>
      <c r="H894" s="27">
        <f>Tabella3[[#This Row],[PESO Comunicazioni 
'[%']]]*Tabella3[[#This Row],[Copertura 
'[No = 0 ; SI = 1']]]</f>
        <v>0</v>
      </c>
    </row>
    <row r="895" spans="1:8" x14ac:dyDescent="0.3">
      <c r="A895" s="8" t="s">
        <v>661</v>
      </c>
      <c r="B895" s="25" t="s">
        <v>5</v>
      </c>
      <c r="C895" s="8" t="s">
        <v>546</v>
      </c>
      <c r="D895" s="8" t="s">
        <v>662</v>
      </c>
      <c r="E895" s="26">
        <v>137.50983250599919</v>
      </c>
      <c r="F895" s="27">
        <f>Tabella3[[#This Row],[Comunicazioni
'[N']]]/571621</f>
        <v>2.4056119790210505E-4</v>
      </c>
      <c r="G895" s="20"/>
      <c r="H895" s="27">
        <f>Tabella3[[#This Row],[PESO Comunicazioni 
'[%']]]*Tabella3[[#This Row],[Copertura 
'[No = 0 ; SI = 1']]]</f>
        <v>0</v>
      </c>
    </row>
    <row r="896" spans="1:8" x14ac:dyDescent="0.3">
      <c r="A896" s="8" t="s">
        <v>659</v>
      </c>
      <c r="B896" s="25" t="s">
        <v>5</v>
      </c>
      <c r="C896" s="8" t="s">
        <v>546</v>
      </c>
      <c r="D896" s="8" t="s">
        <v>629</v>
      </c>
      <c r="E896" s="26">
        <v>308.3997703516518</v>
      </c>
      <c r="F896" s="27">
        <f>Tabella3[[#This Row],[Comunicazioni
'[N']]]/571621</f>
        <v>5.3951791545736041E-4</v>
      </c>
      <c r="G896" s="20"/>
      <c r="H896" s="27">
        <f>Tabella3[[#This Row],[PESO Comunicazioni 
'[%']]]*Tabella3[[#This Row],[Copertura 
'[No = 0 ; SI = 1']]]</f>
        <v>0</v>
      </c>
    </row>
    <row r="897" spans="1:8" x14ac:dyDescent="0.3">
      <c r="A897" s="8" t="s">
        <v>658</v>
      </c>
      <c r="B897" s="25" t="s">
        <v>5</v>
      </c>
      <c r="C897" s="8" t="s">
        <v>546</v>
      </c>
      <c r="D897" s="8" t="s">
        <v>629</v>
      </c>
      <c r="E897" s="26">
        <v>124.76021067930685</v>
      </c>
      <c r="F897" s="27">
        <f>Tabella3[[#This Row],[Comunicazioni
'[N']]]/571621</f>
        <v>2.1825687068758294E-4</v>
      </c>
      <c r="G897" s="20"/>
      <c r="H897" s="27">
        <f>Tabella3[[#This Row],[PESO Comunicazioni 
'[%']]]*Tabella3[[#This Row],[Copertura 
'[No = 0 ; SI = 1']]]</f>
        <v>0</v>
      </c>
    </row>
    <row r="898" spans="1:8" x14ac:dyDescent="0.3">
      <c r="A898" s="8" t="s">
        <v>657</v>
      </c>
      <c r="B898" s="25" t="s">
        <v>5</v>
      </c>
      <c r="C898" s="8" t="s">
        <v>546</v>
      </c>
      <c r="D898" s="8" t="s">
        <v>629</v>
      </c>
      <c r="E898" s="26">
        <v>107.82053618278779</v>
      </c>
      <c r="F898" s="27">
        <f>Tabella3[[#This Row],[Comunicazioni
'[N']]]/571621</f>
        <v>1.8862241972003791E-4</v>
      </c>
      <c r="G898" s="20"/>
      <c r="H898" s="27">
        <f>Tabella3[[#This Row],[PESO Comunicazioni 
'[%']]]*Tabella3[[#This Row],[Copertura 
'[No = 0 ; SI = 1']]]</f>
        <v>0</v>
      </c>
    </row>
    <row r="899" spans="1:8" x14ac:dyDescent="0.3">
      <c r="A899" s="8" t="s">
        <v>656</v>
      </c>
      <c r="B899" s="25" t="s">
        <v>5</v>
      </c>
      <c r="C899" s="8" t="s">
        <v>546</v>
      </c>
      <c r="D899" s="8" t="s">
        <v>629</v>
      </c>
      <c r="E899" s="26">
        <v>509.04084271722741</v>
      </c>
      <c r="F899" s="27">
        <f>Tabella3[[#This Row],[Comunicazioni
'[N']]]/571621</f>
        <v>8.9052159160917356E-4</v>
      </c>
      <c r="G899" s="20"/>
      <c r="H899" s="27">
        <f>Tabella3[[#This Row],[PESO Comunicazioni 
'[%']]]*Tabella3[[#This Row],[Copertura 
'[No = 0 ; SI = 1']]]</f>
        <v>0</v>
      </c>
    </row>
    <row r="900" spans="1:8" x14ac:dyDescent="0.3">
      <c r="A900" s="8" t="s">
        <v>655</v>
      </c>
      <c r="B900" s="25" t="s">
        <v>5</v>
      </c>
      <c r="C900" s="8" t="s">
        <v>546</v>
      </c>
      <c r="D900" s="8" t="s">
        <v>629</v>
      </c>
      <c r="E900" s="26">
        <v>925.88406929847474</v>
      </c>
      <c r="F900" s="27">
        <f>Tabella3[[#This Row],[Comunicazioni
'[N']]]/571621</f>
        <v>1.6197516698974927E-3</v>
      </c>
      <c r="G900" s="20"/>
      <c r="H900" s="27">
        <f>Tabella3[[#This Row],[PESO Comunicazioni 
'[%']]]*Tabella3[[#This Row],[Copertura 
'[No = 0 ; SI = 1']]]</f>
        <v>0</v>
      </c>
    </row>
    <row r="901" spans="1:8" x14ac:dyDescent="0.3">
      <c r="A901" s="8" t="s">
        <v>654</v>
      </c>
      <c r="B901" s="25" t="s">
        <v>5</v>
      </c>
      <c r="C901" s="8" t="s">
        <v>546</v>
      </c>
      <c r="D901" s="8" t="s">
        <v>629</v>
      </c>
      <c r="E901" s="26">
        <v>527.91716632380417</v>
      </c>
      <c r="F901" s="27">
        <f>Tabella3[[#This Row],[Comunicazioni
'[N']]]/571621</f>
        <v>9.2354403761199142E-4</v>
      </c>
      <c r="G901" s="20"/>
      <c r="H901" s="27">
        <f>Tabella3[[#This Row],[PESO Comunicazioni 
'[%']]]*Tabella3[[#This Row],[Copertura 
'[No = 0 ; SI = 1']]]</f>
        <v>0</v>
      </c>
    </row>
    <row r="902" spans="1:8" x14ac:dyDescent="0.3">
      <c r="A902" s="8" t="s">
        <v>653</v>
      </c>
      <c r="B902" s="25" t="s">
        <v>5</v>
      </c>
      <c r="C902" s="8" t="s">
        <v>546</v>
      </c>
      <c r="D902" s="8" t="s">
        <v>629</v>
      </c>
      <c r="E902" s="26">
        <v>322.58831032824787</v>
      </c>
      <c r="F902" s="27">
        <f>Tabella3[[#This Row],[Comunicazioni
'[N']]]/571621</f>
        <v>5.6433950174722045E-4</v>
      </c>
      <c r="G902" s="20"/>
      <c r="H902" s="27">
        <f>Tabella3[[#This Row],[PESO Comunicazioni 
'[%']]]*Tabella3[[#This Row],[Copertura 
'[No = 0 ; SI = 1']]]</f>
        <v>0</v>
      </c>
    </row>
    <row r="903" spans="1:8" x14ac:dyDescent="0.3">
      <c r="A903" s="8" t="s">
        <v>652</v>
      </c>
      <c r="B903" s="25" t="s">
        <v>5</v>
      </c>
      <c r="C903" s="8" t="s">
        <v>546</v>
      </c>
      <c r="D903" s="8" t="s">
        <v>629</v>
      </c>
      <c r="E903" s="26">
        <v>71.316754449711183</v>
      </c>
      <c r="F903" s="27">
        <f>Tabella3[[#This Row],[Comunicazioni
'[N']]]/571621</f>
        <v>1.2476230658025367E-4</v>
      </c>
      <c r="G903" s="20"/>
      <c r="H903" s="27">
        <f>Tabella3[[#This Row],[PESO Comunicazioni 
'[%']]]*Tabella3[[#This Row],[Copertura 
'[No = 0 ; SI = 1']]]</f>
        <v>0</v>
      </c>
    </row>
    <row r="904" spans="1:8" x14ac:dyDescent="0.3">
      <c r="A904" s="8" t="s">
        <v>651</v>
      </c>
      <c r="B904" s="25" t="s">
        <v>5</v>
      </c>
      <c r="C904" s="8" t="s">
        <v>546</v>
      </c>
      <c r="D904" s="8" t="s">
        <v>629</v>
      </c>
      <c r="E904" s="26">
        <v>666.62007688609128</v>
      </c>
      <c r="F904" s="27">
        <f>Tabella3[[#This Row],[Comunicazioni
'[N']]]/571621</f>
        <v>1.166192419253476E-3</v>
      </c>
      <c r="G904" s="20"/>
      <c r="H904" s="27">
        <f>Tabella3[[#This Row],[PESO Comunicazioni 
'[%']]]*Tabella3[[#This Row],[Copertura 
'[No = 0 ; SI = 1']]]</f>
        <v>0</v>
      </c>
    </row>
    <row r="905" spans="1:8" x14ac:dyDescent="0.3">
      <c r="A905" s="8" t="s">
        <v>650</v>
      </c>
      <c r="B905" s="25" t="s">
        <v>5</v>
      </c>
      <c r="C905" s="8" t="s">
        <v>546</v>
      </c>
      <c r="D905" s="8" t="s">
        <v>629</v>
      </c>
      <c r="E905" s="26">
        <v>120.88388707273003</v>
      </c>
      <c r="F905" s="27">
        <f>Tabella3[[#This Row],[Comunicazioni
'[N']]]/571621</f>
        <v>2.1147558797302764E-4</v>
      </c>
      <c r="G905" s="20"/>
      <c r="H905" s="27">
        <f>Tabella3[[#This Row],[PESO Comunicazioni 
'[%']]]*Tabella3[[#This Row],[Copertura 
'[No = 0 ; SI = 1']]]</f>
        <v>0</v>
      </c>
    </row>
    <row r="906" spans="1:8" x14ac:dyDescent="0.3">
      <c r="A906" s="8" t="s">
        <v>649</v>
      </c>
      <c r="B906" s="25" t="s">
        <v>5</v>
      </c>
      <c r="C906" s="8" t="s">
        <v>546</v>
      </c>
      <c r="D906" s="8" t="s">
        <v>629</v>
      </c>
      <c r="E906" s="26">
        <v>66.441943536365017</v>
      </c>
      <c r="F906" s="27">
        <f>Tabella3[[#This Row],[Comunicazioni
'[N']]]/571621</f>
        <v>1.1623425930181889E-4</v>
      </c>
      <c r="G906" s="20"/>
      <c r="H906" s="27">
        <f>Tabella3[[#This Row],[PESO Comunicazioni 
'[%']]]*Tabella3[[#This Row],[Copertura 
'[No = 0 ; SI = 1']]]</f>
        <v>0</v>
      </c>
    </row>
    <row r="907" spans="1:8" x14ac:dyDescent="0.3">
      <c r="A907" s="8" t="s">
        <v>648</v>
      </c>
      <c r="B907" s="25" t="s">
        <v>5</v>
      </c>
      <c r="C907" s="8" t="s">
        <v>546</v>
      </c>
      <c r="D907" s="8" t="s">
        <v>629</v>
      </c>
      <c r="E907" s="26">
        <v>25.378592646422778</v>
      </c>
      <c r="F907" s="27">
        <f>Tabella3[[#This Row],[Comunicazioni
'[N']]]/571621</f>
        <v>4.4397586244072169E-5</v>
      </c>
      <c r="G907" s="20"/>
      <c r="H907" s="27">
        <f>Tabella3[[#This Row],[PESO Comunicazioni 
'[%']]]*Tabella3[[#This Row],[Copertura 
'[No = 0 ; SI = 1']]]</f>
        <v>0</v>
      </c>
    </row>
    <row r="908" spans="1:8" x14ac:dyDescent="0.3">
      <c r="A908" s="8" t="s">
        <v>647</v>
      </c>
      <c r="B908" s="25" t="s">
        <v>5</v>
      </c>
      <c r="C908" s="8" t="s">
        <v>546</v>
      </c>
      <c r="D908" s="8" t="s">
        <v>629</v>
      </c>
      <c r="E908" s="26">
        <v>35.627458126499796</v>
      </c>
      <c r="F908" s="27">
        <f>Tabella3[[#This Row],[Comunicazioni
'[N']]]/571621</f>
        <v>6.2327063082881476E-5</v>
      </c>
      <c r="G908" s="20"/>
      <c r="H908" s="27">
        <f>Tabella3[[#This Row],[PESO Comunicazioni 
'[%']]]*Tabella3[[#This Row],[Copertura 
'[No = 0 ; SI = 1']]]</f>
        <v>0</v>
      </c>
    </row>
    <row r="909" spans="1:8" x14ac:dyDescent="0.3">
      <c r="A909" s="8" t="s">
        <v>646</v>
      </c>
      <c r="B909" s="25" t="s">
        <v>5</v>
      </c>
      <c r="C909" s="8" t="s">
        <v>546</v>
      </c>
      <c r="D909" s="8" t="s">
        <v>629</v>
      </c>
      <c r="E909" s="26">
        <v>182.70139786905654</v>
      </c>
      <c r="F909" s="27">
        <f>Tabella3[[#This Row],[Comunicazioni
'[N']]]/571621</f>
        <v>3.1961981429838397E-4</v>
      </c>
      <c r="G909" s="20"/>
      <c r="H909" s="27">
        <f>Tabella3[[#This Row],[PESO Comunicazioni 
'[%']]]*Tabella3[[#This Row],[Copertura 
'[No = 0 ; SI = 1']]]</f>
        <v>0</v>
      </c>
    </row>
    <row r="910" spans="1:8" x14ac:dyDescent="0.3">
      <c r="A910" s="8" t="s">
        <v>645</v>
      </c>
      <c r="B910" s="25" t="s">
        <v>5</v>
      </c>
      <c r="C910" s="8" t="s">
        <v>546</v>
      </c>
      <c r="D910" s="8" t="s">
        <v>629</v>
      </c>
      <c r="E910" s="26">
        <v>103.13275255280705</v>
      </c>
      <c r="F910" s="27">
        <f>Tabella3[[#This Row],[Comunicazioni
'[N']]]/571621</f>
        <v>1.8042156000707996E-4</v>
      </c>
      <c r="G910" s="20"/>
      <c r="H910" s="27">
        <f>Tabella3[[#This Row],[PESO Comunicazioni 
'[%']]]*Tabella3[[#This Row],[Copertura 
'[No = 0 ; SI = 1']]]</f>
        <v>0</v>
      </c>
    </row>
    <row r="911" spans="1:8" x14ac:dyDescent="0.3">
      <c r="A911" s="8" t="s">
        <v>644</v>
      </c>
      <c r="B911" s="25" t="s">
        <v>5</v>
      </c>
      <c r="C911" s="8" t="s">
        <v>546</v>
      </c>
      <c r="D911" s="8" t="s">
        <v>629</v>
      </c>
      <c r="E911" s="26">
        <v>402.09663014101636</v>
      </c>
      <c r="F911" s="27">
        <f>Tabella3[[#This Row],[Comunicazioni
'[N']]]/571621</f>
        <v>7.034322219460383E-4</v>
      </c>
      <c r="G911" s="20"/>
      <c r="H911" s="27">
        <f>Tabella3[[#This Row],[PESO Comunicazioni 
'[%']]]*Tabella3[[#This Row],[Copertura 
'[No = 0 ; SI = 1']]]</f>
        <v>0</v>
      </c>
    </row>
    <row r="912" spans="1:8" x14ac:dyDescent="0.3">
      <c r="A912" s="8" t="s">
        <v>643</v>
      </c>
      <c r="B912" s="25" t="s">
        <v>5</v>
      </c>
      <c r="C912" s="8" t="s">
        <v>546</v>
      </c>
      <c r="D912" s="8" t="s">
        <v>629</v>
      </c>
      <c r="E912" s="26">
        <v>729.25358578551368</v>
      </c>
      <c r="F912" s="27">
        <f>Tabella3[[#This Row],[Comunicazioni
'[N']]]/571621</f>
        <v>1.2757641615432492E-3</v>
      </c>
      <c r="G912" s="20"/>
      <c r="H912" s="27">
        <f>Tabella3[[#This Row],[PESO Comunicazioni 
'[%']]]*Tabella3[[#This Row],[Copertura 
'[No = 0 ; SI = 1']]]</f>
        <v>0</v>
      </c>
    </row>
    <row r="913" spans="1:8" x14ac:dyDescent="0.3">
      <c r="A913" s="8" t="s">
        <v>642</v>
      </c>
      <c r="B913" s="25" t="s">
        <v>5</v>
      </c>
      <c r="C913" s="8" t="s">
        <v>546</v>
      </c>
      <c r="D913" s="8" t="s">
        <v>629</v>
      </c>
      <c r="E913" s="26">
        <v>247.33339407524826</v>
      </c>
      <c r="F913" s="27">
        <f>Tabella3[[#This Row],[Comunicazioni
'[N']]]/571621</f>
        <v>4.3268773203792069E-4</v>
      </c>
      <c r="G913" s="20"/>
      <c r="H913" s="27">
        <f>Tabella3[[#This Row],[PESO Comunicazioni 
'[%']]]*Tabella3[[#This Row],[Copertura 
'[No = 0 ; SI = 1']]]</f>
        <v>0</v>
      </c>
    </row>
    <row r="914" spans="1:8" x14ac:dyDescent="0.3">
      <c r="A914" s="8" t="s">
        <v>641</v>
      </c>
      <c r="B914" s="25" t="s">
        <v>5</v>
      </c>
      <c r="C914" s="8" t="s">
        <v>546</v>
      </c>
      <c r="D914" s="8" t="s">
        <v>629</v>
      </c>
      <c r="E914" s="26">
        <v>1286.3608047791445</v>
      </c>
      <c r="F914" s="27">
        <f>Tabella3[[#This Row],[Comunicazioni
'[N']]]/571621</f>
        <v>2.2503735950553678E-3</v>
      </c>
      <c r="G914" s="20"/>
      <c r="H914" s="27">
        <f>Tabella3[[#This Row],[PESO Comunicazioni 
'[%']]]*Tabella3[[#This Row],[Copertura 
'[No = 0 ; SI = 1']]]</f>
        <v>0</v>
      </c>
    </row>
    <row r="915" spans="1:8" x14ac:dyDescent="0.3">
      <c r="A915" s="8" t="s">
        <v>640</v>
      </c>
      <c r="B915" s="25" t="s">
        <v>5</v>
      </c>
      <c r="C915" s="8" t="s">
        <v>546</v>
      </c>
      <c r="D915" s="8" t="s">
        <v>629</v>
      </c>
      <c r="E915" s="26">
        <v>178.14031601896028</v>
      </c>
      <c r="F915" s="27">
        <f>Tabella3[[#This Row],[Comunicazioni
'[N']]]/571621</f>
        <v>3.1164060805841679E-4</v>
      </c>
      <c r="G915" s="20"/>
      <c r="H915" s="27">
        <f>Tabella3[[#This Row],[PESO Comunicazioni 
'[%']]]*Tabella3[[#This Row],[Copertura 
'[No = 0 ; SI = 1']]]</f>
        <v>0</v>
      </c>
    </row>
    <row r="916" spans="1:8" x14ac:dyDescent="0.3">
      <c r="A916" s="8" t="s">
        <v>639</v>
      </c>
      <c r="B916" s="25" t="s">
        <v>5</v>
      </c>
      <c r="C916" s="8" t="s">
        <v>546</v>
      </c>
      <c r="D916" s="8" t="s">
        <v>629</v>
      </c>
      <c r="E916" s="26">
        <v>294.21274306828639</v>
      </c>
      <c r="F916" s="27">
        <f>Tabella3[[#This Row],[Comunicazioni
'[N']]]/571621</f>
        <v>5.146989754895051E-4</v>
      </c>
      <c r="G916" s="20"/>
      <c r="H916" s="27">
        <f>Tabella3[[#This Row],[PESO Comunicazioni 
'[%']]]*Tabella3[[#This Row],[Copertura 
'[No = 0 ; SI = 1']]]</f>
        <v>0</v>
      </c>
    </row>
    <row r="917" spans="1:8" x14ac:dyDescent="0.3">
      <c r="A917" s="8" t="s">
        <v>638</v>
      </c>
      <c r="B917" s="25" t="s">
        <v>5</v>
      </c>
      <c r="C917" s="8" t="s">
        <v>546</v>
      </c>
      <c r="D917" s="8" t="s">
        <v>629</v>
      </c>
      <c r="E917" s="26">
        <v>310.90052669826707</v>
      </c>
      <c r="F917" s="27">
        <f>Tabella3[[#This Row],[Comunicazioni
'[N']]]/571621</f>
        <v>5.4389276583307309E-4</v>
      </c>
      <c r="G917" s="20"/>
      <c r="H917" s="27">
        <f>Tabella3[[#This Row],[PESO Comunicazioni 
'[%']]]*Tabella3[[#This Row],[Copertura 
'[No = 0 ; SI = 1']]]</f>
        <v>0</v>
      </c>
    </row>
    <row r="918" spans="1:8" x14ac:dyDescent="0.3">
      <c r="A918" s="8" t="s">
        <v>637</v>
      </c>
      <c r="B918" s="25" t="s">
        <v>5</v>
      </c>
      <c r="C918" s="8" t="s">
        <v>546</v>
      </c>
      <c r="D918" s="8" t="s">
        <v>629</v>
      </c>
      <c r="E918" s="26">
        <v>46.129727166345759</v>
      </c>
      <c r="F918" s="27">
        <f>Tabella3[[#This Row],[Comunicazioni
'[N']]]/571621</f>
        <v>8.0699846867672391E-5</v>
      </c>
      <c r="G918" s="20"/>
      <c r="H918" s="27">
        <f>Tabella3[[#This Row],[PESO Comunicazioni 
'[%']]]*Tabella3[[#This Row],[Copertura 
'[No = 0 ; SI = 1']]]</f>
        <v>0</v>
      </c>
    </row>
    <row r="919" spans="1:8" x14ac:dyDescent="0.3">
      <c r="A919" s="8" t="s">
        <v>636</v>
      </c>
      <c r="B919" s="25" t="s">
        <v>5</v>
      </c>
      <c r="C919" s="8" t="s">
        <v>546</v>
      </c>
      <c r="D919" s="8" t="s">
        <v>629</v>
      </c>
      <c r="E919" s="26">
        <v>223.51739597215237</v>
      </c>
      <c r="F919" s="27">
        <f>Tabella3[[#This Row],[Comunicazioni
'[N']]]/571621</f>
        <v>3.9102376569816779E-4</v>
      </c>
      <c r="G919" s="20"/>
      <c r="H919" s="27">
        <f>Tabella3[[#This Row],[PESO Comunicazioni 
'[%']]]*Tabella3[[#This Row],[Copertura 
'[No = 0 ; SI = 1']]]</f>
        <v>0</v>
      </c>
    </row>
    <row r="920" spans="1:8" x14ac:dyDescent="0.3">
      <c r="A920" s="8" t="s">
        <v>635</v>
      </c>
      <c r="B920" s="25" t="s">
        <v>5</v>
      </c>
      <c r="C920" s="8" t="s">
        <v>546</v>
      </c>
      <c r="D920" s="8" t="s">
        <v>629</v>
      </c>
      <c r="E920" s="26">
        <v>114.50831981276855</v>
      </c>
      <c r="F920" s="27">
        <f>Tabella3[[#This Row],[Comunicazioni
'[N']]]/571621</f>
        <v>2.0032210120476425E-4</v>
      </c>
      <c r="G920" s="20"/>
      <c r="H920" s="27">
        <f>Tabella3[[#This Row],[PESO Comunicazioni 
'[%']]]*Tabella3[[#This Row],[Copertura 
'[No = 0 ; SI = 1']]]</f>
        <v>0</v>
      </c>
    </row>
    <row r="921" spans="1:8" x14ac:dyDescent="0.3">
      <c r="A921" s="8" t="s">
        <v>634</v>
      </c>
      <c r="B921" s="25" t="s">
        <v>5</v>
      </c>
      <c r="C921" s="8" t="s">
        <v>546</v>
      </c>
      <c r="D921" s="8" t="s">
        <v>629</v>
      </c>
      <c r="E921" s="26">
        <v>74.630483512961078</v>
      </c>
      <c r="F921" s="27">
        <f>Tabella3[[#This Row],[Comunicazioni
'[N']]]/571621</f>
        <v>1.3055938027637382E-4</v>
      </c>
      <c r="G921" s="20"/>
      <c r="H921" s="27">
        <f>Tabella3[[#This Row],[PESO Comunicazioni 
'[%']]]*Tabella3[[#This Row],[Copertura 
'[No = 0 ; SI = 1']]]</f>
        <v>0</v>
      </c>
    </row>
    <row r="922" spans="1:8" x14ac:dyDescent="0.3">
      <c r="A922" s="8" t="s">
        <v>633</v>
      </c>
      <c r="B922" s="25" t="s">
        <v>5</v>
      </c>
      <c r="C922" s="8" t="s">
        <v>546</v>
      </c>
      <c r="D922" s="8" t="s">
        <v>629</v>
      </c>
      <c r="E922" s="26">
        <v>167.32431791586441</v>
      </c>
      <c r="F922" s="27">
        <f>Tabella3[[#This Row],[Comunicazioni
'[N']]]/571621</f>
        <v>2.927189832351583E-4</v>
      </c>
      <c r="G922" s="20"/>
      <c r="H922" s="27">
        <f>Tabella3[[#This Row],[PESO Comunicazioni 
'[%']]]*Tabella3[[#This Row],[Copertura 
'[No = 0 ; SI = 1']]]</f>
        <v>0</v>
      </c>
    </row>
    <row r="923" spans="1:8" x14ac:dyDescent="0.3">
      <c r="A923" s="8" t="s">
        <v>632</v>
      </c>
      <c r="B923" s="25" t="s">
        <v>5</v>
      </c>
      <c r="C923" s="8" t="s">
        <v>546</v>
      </c>
      <c r="D923" s="8" t="s">
        <v>629</v>
      </c>
      <c r="E923" s="26">
        <v>188.45101969574887</v>
      </c>
      <c r="F923" s="27">
        <f>Tabella3[[#This Row],[Comunicazioni
'[N']]]/571621</f>
        <v>3.2967826531171679E-4</v>
      </c>
      <c r="G923" s="20"/>
      <c r="H923" s="27">
        <f>Tabella3[[#This Row],[PESO Comunicazioni 
'[%']]]*Tabella3[[#This Row],[Copertura 
'[No = 0 ; SI = 1']]]</f>
        <v>0</v>
      </c>
    </row>
    <row r="924" spans="1:8" x14ac:dyDescent="0.3">
      <c r="A924" s="8" t="s">
        <v>631</v>
      </c>
      <c r="B924" s="25" t="s">
        <v>5</v>
      </c>
      <c r="C924" s="8" t="s">
        <v>546</v>
      </c>
      <c r="D924" s="8" t="s">
        <v>629</v>
      </c>
      <c r="E924" s="26">
        <v>273.39523227195986</v>
      </c>
      <c r="F924" s="27">
        <f>Tabella3[[#This Row],[Comunicazioni
'[N']]]/571621</f>
        <v>4.7828059548540001E-4</v>
      </c>
      <c r="G924" s="20"/>
      <c r="H924" s="27">
        <f>Tabella3[[#This Row],[PESO Comunicazioni 
'[%']]]*Tabella3[[#This Row],[Copertura 
'[No = 0 ; SI = 1']]]</f>
        <v>0</v>
      </c>
    </row>
    <row r="925" spans="1:8" x14ac:dyDescent="0.3">
      <c r="A925" s="8" t="s">
        <v>630</v>
      </c>
      <c r="B925" s="25" t="s">
        <v>5</v>
      </c>
      <c r="C925" s="8" t="s">
        <v>546</v>
      </c>
      <c r="D925" s="8" t="s">
        <v>629</v>
      </c>
      <c r="E925" s="26">
        <v>553.98354260020767</v>
      </c>
      <c r="F925" s="27">
        <f>Tabella3[[#This Row],[Comunicazioni
'[N']]]/571621</f>
        <v>9.6914484002548484E-4</v>
      </c>
      <c r="G925" s="20"/>
      <c r="H925" s="27">
        <f>Tabella3[[#This Row],[PESO Comunicazioni 
'[%']]]*Tabella3[[#This Row],[Copertura 
'[No = 0 ; SI = 1']]]</f>
        <v>0</v>
      </c>
    </row>
    <row r="926" spans="1:8" x14ac:dyDescent="0.3">
      <c r="A926" s="8" t="s">
        <v>628</v>
      </c>
      <c r="B926" s="25" t="s">
        <v>5</v>
      </c>
      <c r="C926" s="8" t="s">
        <v>546</v>
      </c>
      <c r="D926" s="8" t="s">
        <v>629</v>
      </c>
      <c r="E926" s="26">
        <v>672.24299693289913</v>
      </c>
      <c r="F926" s="27">
        <f>Tabella3[[#This Row],[Comunicazioni
'[N']]]/571621</f>
        <v>1.1760292167938182E-3</v>
      </c>
      <c r="G926" s="20"/>
      <c r="H926" s="27">
        <f>Tabella3[[#This Row],[PESO Comunicazioni 
'[%']]]*Tabella3[[#This Row],[Copertura 
'[No = 0 ; SI = 1']]]</f>
        <v>0</v>
      </c>
    </row>
    <row r="927" spans="1:8" x14ac:dyDescent="0.3">
      <c r="A927" s="8" t="s">
        <v>626</v>
      </c>
      <c r="B927" s="25" t="s">
        <v>5</v>
      </c>
      <c r="C927" s="8" t="s">
        <v>546</v>
      </c>
      <c r="D927" s="8" t="s">
        <v>609</v>
      </c>
      <c r="E927" s="26">
        <v>1204.3487032332996</v>
      </c>
      <c r="F927" s="27">
        <f>Tabella3[[#This Row],[Comunicazioni
'[N']]]/571621</f>
        <v>2.1069007318368282E-3</v>
      </c>
      <c r="G927" s="20"/>
      <c r="H927" s="27">
        <f>Tabella3[[#This Row],[PESO Comunicazioni 
'[%']]]*Tabella3[[#This Row],[Copertura 
'[No = 0 ; SI = 1']]]</f>
        <v>0</v>
      </c>
    </row>
    <row r="928" spans="1:8" x14ac:dyDescent="0.3">
      <c r="A928" s="8" t="s">
        <v>625</v>
      </c>
      <c r="B928" s="25" t="s">
        <v>5</v>
      </c>
      <c r="C928" s="8" t="s">
        <v>546</v>
      </c>
      <c r="D928" s="8" t="s">
        <v>609</v>
      </c>
      <c r="E928" s="26">
        <v>288.02420309169031</v>
      </c>
      <c r="F928" s="27">
        <f>Tabella3[[#This Row],[Comunicazioni
'[N']]]/571621</f>
        <v>5.0387267628671851E-4</v>
      </c>
      <c r="G928" s="20"/>
      <c r="H928" s="27">
        <f>Tabella3[[#This Row],[PESO Comunicazioni 
'[%']]]*Tabella3[[#This Row],[Copertura 
'[No = 0 ; SI = 1']]]</f>
        <v>0</v>
      </c>
    </row>
    <row r="929" spans="1:8" x14ac:dyDescent="0.3">
      <c r="A929" s="8" t="s">
        <v>624</v>
      </c>
      <c r="B929" s="25" t="s">
        <v>5</v>
      </c>
      <c r="C929" s="8" t="s">
        <v>546</v>
      </c>
      <c r="D929" s="8" t="s">
        <v>609</v>
      </c>
      <c r="E929" s="26">
        <v>248.08150320870993</v>
      </c>
      <c r="F929" s="27">
        <f>Tabella3[[#This Row],[Comunicazioni
'[N']]]/571621</f>
        <v>4.3399648229982792E-4</v>
      </c>
      <c r="G929" s="20"/>
      <c r="H929" s="27">
        <f>Tabella3[[#This Row],[PESO Comunicazioni 
'[%']]]*Tabella3[[#This Row],[Copertura 
'[No = 0 ; SI = 1']]]</f>
        <v>0</v>
      </c>
    </row>
    <row r="930" spans="1:8" x14ac:dyDescent="0.3">
      <c r="A930" s="8" t="s">
        <v>623</v>
      </c>
      <c r="B930" s="25" t="s">
        <v>5</v>
      </c>
      <c r="C930" s="8" t="s">
        <v>546</v>
      </c>
      <c r="D930" s="8" t="s">
        <v>609</v>
      </c>
      <c r="E930" s="26">
        <v>374.09057936809381</v>
      </c>
      <c r="F930" s="27">
        <f>Tabella3[[#This Row],[Comunicazioni
'[N']]]/571621</f>
        <v>6.544381318532626E-4</v>
      </c>
      <c r="G930" s="20"/>
      <c r="H930" s="27">
        <f>Tabella3[[#This Row],[PESO Comunicazioni 
'[%']]]*Tabella3[[#This Row],[Copertura 
'[No = 0 ; SI = 1']]]</f>
        <v>0</v>
      </c>
    </row>
    <row r="931" spans="1:8" x14ac:dyDescent="0.3">
      <c r="A931" s="8" t="s">
        <v>622</v>
      </c>
      <c r="B931" s="25" t="s">
        <v>5</v>
      </c>
      <c r="C931" s="8" t="s">
        <v>546</v>
      </c>
      <c r="D931" s="8" t="s">
        <v>609</v>
      </c>
      <c r="E931" s="26">
        <v>303.77685030484395</v>
      </c>
      <c r="F931" s="27">
        <f>Tabella3[[#This Row],[Comunicazioni
'[N']]]/571621</f>
        <v>5.3143052880290256E-4</v>
      </c>
      <c r="G931" s="20"/>
      <c r="H931" s="27">
        <f>Tabella3[[#This Row],[PESO Comunicazioni 
'[%']]]*Tabella3[[#This Row],[Copertura 
'[No = 0 ; SI = 1']]]</f>
        <v>0</v>
      </c>
    </row>
    <row r="932" spans="1:8" x14ac:dyDescent="0.3">
      <c r="A932" s="8" t="s">
        <v>621</v>
      </c>
      <c r="B932" s="25" t="s">
        <v>5</v>
      </c>
      <c r="C932" s="8" t="s">
        <v>546</v>
      </c>
      <c r="D932" s="8" t="s">
        <v>609</v>
      </c>
      <c r="E932" s="26">
        <v>810.44212576210975</v>
      </c>
      <c r="F932" s="27">
        <f>Tabella3[[#This Row],[Comunicazioni
'[N']]]/571621</f>
        <v>1.4177962771873493E-3</v>
      </c>
      <c r="G932" s="20"/>
      <c r="H932" s="27">
        <f>Tabella3[[#This Row],[PESO Comunicazioni 
'[%']]]*Tabella3[[#This Row],[Copertura 
'[No = 0 ; SI = 1']]]</f>
        <v>0</v>
      </c>
    </row>
    <row r="933" spans="1:8" x14ac:dyDescent="0.3">
      <c r="A933" s="8" t="s">
        <v>620</v>
      </c>
      <c r="B933" s="25" t="s">
        <v>5</v>
      </c>
      <c r="C933" s="8" t="s">
        <v>546</v>
      </c>
      <c r="D933" s="8" t="s">
        <v>609</v>
      </c>
      <c r="E933" s="26">
        <v>443.52949751799753</v>
      </c>
      <c r="F933" s="27">
        <f>Tabella3[[#This Row],[Comunicazioni
'[N']]]/571621</f>
        <v>7.7591533116872456E-4</v>
      </c>
      <c r="G933" s="20"/>
      <c r="H933" s="27">
        <f>Tabella3[[#This Row],[PESO Comunicazioni 
'[%']]]*Tabella3[[#This Row],[Copertura 
'[No = 0 ; SI = 1']]]</f>
        <v>0</v>
      </c>
    </row>
    <row r="934" spans="1:8" x14ac:dyDescent="0.3">
      <c r="A934" s="8" t="s">
        <v>619</v>
      </c>
      <c r="B934" s="25" t="s">
        <v>5</v>
      </c>
      <c r="C934" s="8" t="s">
        <v>546</v>
      </c>
      <c r="D934" s="8" t="s">
        <v>609</v>
      </c>
      <c r="E934" s="26">
        <v>83.505294426307245</v>
      </c>
      <c r="F934" s="27">
        <f>Tabella3[[#This Row],[Comunicazioni
'[N']]]/571621</f>
        <v>1.4608507109834532E-4</v>
      </c>
      <c r="G934" s="20"/>
      <c r="H934" s="27">
        <f>Tabella3[[#This Row],[PESO Comunicazioni 
'[%']]]*Tabella3[[#This Row],[Copertura 
'[No = 0 ; SI = 1']]]</f>
        <v>0</v>
      </c>
    </row>
    <row r="935" spans="1:8" x14ac:dyDescent="0.3">
      <c r="A935" s="8" t="s">
        <v>618</v>
      </c>
      <c r="B935" s="25" t="s">
        <v>5</v>
      </c>
      <c r="C935" s="8" t="s">
        <v>546</v>
      </c>
      <c r="D935" s="8" t="s">
        <v>609</v>
      </c>
      <c r="E935" s="26">
        <v>73.012101545845141</v>
      </c>
      <c r="F935" s="27">
        <f>Tabella3[[#This Row],[Comunicazioni
'[N']]]/571621</f>
        <v>1.2772816524558254E-4</v>
      </c>
      <c r="G935" s="20"/>
      <c r="H935" s="27">
        <f>Tabella3[[#This Row],[PESO Comunicazioni 
'[%']]]*Tabella3[[#This Row],[Copertura 
'[No = 0 ; SI = 1']]]</f>
        <v>0</v>
      </c>
    </row>
    <row r="936" spans="1:8" x14ac:dyDescent="0.3">
      <c r="A936" s="8" t="s">
        <v>617</v>
      </c>
      <c r="B936" s="25" t="s">
        <v>5</v>
      </c>
      <c r="C936" s="8" t="s">
        <v>546</v>
      </c>
      <c r="D936" s="8" t="s">
        <v>609</v>
      </c>
      <c r="E936" s="26">
        <v>415.59436110117042</v>
      </c>
      <c r="F936" s="27">
        <f>Tabella3[[#This Row],[Comunicazioni
'[N']]]/571621</f>
        <v>7.2704529942246767E-4</v>
      </c>
      <c r="G936" s="20"/>
      <c r="H936" s="27">
        <f>Tabella3[[#This Row],[PESO Comunicazioni 
'[%']]]*Tabella3[[#This Row],[Copertura 
'[No = 0 ; SI = 1']]]</f>
        <v>0</v>
      </c>
    </row>
    <row r="937" spans="1:8" x14ac:dyDescent="0.3">
      <c r="A937" s="8" t="s">
        <v>616</v>
      </c>
      <c r="B937" s="25" t="s">
        <v>5</v>
      </c>
      <c r="C937" s="8" t="s">
        <v>546</v>
      </c>
      <c r="D937" s="8" t="s">
        <v>609</v>
      </c>
      <c r="E937" s="26">
        <v>489.66678815049653</v>
      </c>
      <c r="F937" s="27">
        <f>Tabella3[[#This Row],[Comunicazioni
'[N']]]/571621</f>
        <v>8.5662840964642053E-4</v>
      </c>
      <c r="G937" s="20"/>
      <c r="H937" s="27">
        <f>Tabella3[[#This Row],[PESO Comunicazioni 
'[%']]]*Tabella3[[#This Row],[Copertura 
'[No = 0 ; SI = 1']]]</f>
        <v>0</v>
      </c>
    </row>
    <row r="938" spans="1:8" x14ac:dyDescent="0.3">
      <c r="A938" s="8" t="s">
        <v>615</v>
      </c>
      <c r="B938" s="25" t="s">
        <v>5</v>
      </c>
      <c r="C938" s="8" t="s">
        <v>546</v>
      </c>
      <c r="D938" s="8" t="s">
        <v>609</v>
      </c>
      <c r="E938" s="26">
        <v>1227.973135973338</v>
      </c>
      <c r="F938" s="27">
        <f>Tabella3[[#This Row],[Comunicazioni
'[N']]]/571621</f>
        <v>2.14822957164509E-3</v>
      </c>
      <c r="G938" s="20"/>
      <c r="H938" s="27">
        <f>Tabella3[[#This Row],[PESO Comunicazioni 
'[%']]]*Tabella3[[#This Row],[Copertura 
'[No = 0 ; SI = 1']]]</f>
        <v>0</v>
      </c>
    </row>
    <row r="939" spans="1:8" x14ac:dyDescent="0.3">
      <c r="A939" s="8" t="s">
        <v>614</v>
      </c>
      <c r="B939" s="25" t="s">
        <v>5</v>
      </c>
      <c r="C939" s="8" t="s">
        <v>546</v>
      </c>
      <c r="D939" s="8" t="s">
        <v>609</v>
      </c>
      <c r="E939" s="26">
        <v>1950.7214273325444</v>
      </c>
      <c r="F939" s="27">
        <f>Tabella3[[#This Row],[Comunicazioni
'[N']]]/571621</f>
        <v>3.4126133003030755E-3</v>
      </c>
      <c r="G939" s="20"/>
      <c r="H939" s="27">
        <f>Tabella3[[#This Row],[PESO Comunicazioni 
'[%']]]*Tabella3[[#This Row],[Copertura 
'[No = 0 ; SI = 1']]]</f>
        <v>0</v>
      </c>
    </row>
    <row r="940" spans="1:8" x14ac:dyDescent="0.3">
      <c r="A940" s="8" t="s">
        <v>613</v>
      </c>
      <c r="B940" s="25" t="s">
        <v>5</v>
      </c>
      <c r="C940" s="8" t="s">
        <v>546</v>
      </c>
      <c r="D940" s="8" t="s">
        <v>609</v>
      </c>
      <c r="E940" s="26">
        <v>1097.9655725071848</v>
      </c>
      <c r="F940" s="27">
        <f>Tabella3[[#This Row],[Comunicazioni
'[N']]]/571621</f>
        <v>1.9207929248701234E-3</v>
      </c>
      <c r="G940" s="20"/>
      <c r="H940" s="27">
        <f>Tabella3[[#This Row],[PESO Comunicazioni 
'[%']]]*Tabella3[[#This Row],[Copertura 
'[No = 0 ; SI = 1']]]</f>
        <v>0</v>
      </c>
    </row>
    <row r="941" spans="1:8" x14ac:dyDescent="0.3">
      <c r="A941" s="8" t="s">
        <v>612</v>
      </c>
      <c r="B941" s="25" t="s">
        <v>5</v>
      </c>
      <c r="C941" s="8" t="s">
        <v>546</v>
      </c>
      <c r="D941" s="8" t="s">
        <v>609</v>
      </c>
      <c r="E941" s="26">
        <v>228.58074686209463</v>
      </c>
      <c r="F941" s="27">
        <f>Tabella3[[#This Row],[Comunicazioni
'[N']]]/571621</f>
        <v>3.998816468640841E-4</v>
      </c>
      <c r="G941" s="20"/>
      <c r="H941" s="27">
        <f>Tabella3[[#This Row],[PESO Comunicazioni 
'[%']]]*Tabella3[[#This Row],[Copertura 
'[No = 0 ; SI = 1']]]</f>
        <v>0</v>
      </c>
    </row>
    <row r="942" spans="1:8" x14ac:dyDescent="0.3">
      <c r="A942" s="8" t="s">
        <v>611</v>
      </c>
      <c r="B942" s="25" t="s">
        <v>5</v>
      </c>
      <c r="C942" s="8" t="s">
        <v>546</v>
      </c>
      <c r="D942" s="8" t="s">
        <v>609</v>
      </c>
      <c r="E942" s="26">
        <v>6.2503781733076611</v>
      </c>
      <c r="F942" s="27">
        <f>Tabella3[[#This Row],[Comunicazioni
'[N']]]/571621</f>
        <v>1.0934479617277289E-5</v>
      </c>
      <c r="G942" s="20"/>
      <c r="H942" s="27">
        <f>Tabella3[[#This Row],[PESO Comunicazioni 
'[%']]]*Tabella3[[#This Row],[Copertura 
'[No = 0 ; SI = 1']]]</f>
        <v>0</v>
      </c>
    </row>
    <row r="943" spans="1:8" x14ac:dyDescent="0.3">
      <c r="A943" s="8" t="s">
        <v>610</v>
      </c>
      <c r="B943" s="25" t="s">
        <v>5</v>
      </c>
      <c r="C943" s="8" t="s">
        <v>546</v>
      </c>
      <c r="D943" s="8" t="s">
        <v>609</v>
      </c>
      <c r="E943" s="26">
        <v>496.04235541045801</v>
      </c>
      <c r="F943" s="27">
        <f>Tabella3[[#This Row],[Comunicazioni
'[N']]]/571621</f>
        <v>8.6778189641468389E-4</v>
      </c>
      <c r="G943" s="20"/>
      <c r="H943" s="27">
        <f>Tabella3[[#This Row],[PESO Comunicazioni 
'[%']]]*Tabella3[[#This Row],[Copertura 
'[No = 0 ; SI = 1']]]</f>
        <v>0</v>
      </c>
    </row>
    <row r="944" spans="1:8" x14ac:dyDescent="0.3">
      <c r="A944" s="8" t="s">
        <v>608</v>
      </c>
      <c r="B944" s="25" t="s">
        <v>5</v>
      </c>
      <c r="C944" s="8" t="s">
        <v>546</v>
      </c>
      <c r="D944" s="8" t="s">
        <v>609</v>
      </c>
      <c r="E944" s="26">
        <v>766.88709468493607</v>
      </c>
      <c r="F944" s="27">
        <f>Tabella3[[#This Row],[Comunicazioni
'[N']]]/571621</f>
        <v>1.3416006316859179E-3</v>
      </c>
      <c r="G944" s="20"/>
      <c r="H944" s="27">
        <f>Tabella3[[#This Row],[PESO Comunicazioni 
'[%']]]*Tabella3[[#This Row],[Copertura 
'[No = 0 ; SI = 1']]]</f>
        <v>0</v>
      </c>
    </row>
    <row r="945" spans="1:8" x14ac:dyDescent="0.3">
      <c r="A945" s="8" t="s">
        <v>586</v>
      </c>
      <c r="B945" s="25" t="s">
        <v>5</v>
      </c>
      <c r="C945" s="8" t="s">
        <v>546</v>
      </c>
      <c r="D945" s="8" t="s">
        <v>547</v>
      </c>
      <c r="E945" s="26">
        <v>275.70896133520978</v>
      </c>
      <c r="F945" s="27">
        <f>Tabella3[[#This Row],[Comunicazioni
'[N']]]/571621</f>
        <v>4.8232825829563604E-4</v>
      </c>
      <c r="G945" s="20"/>
      <c r="H945" s="27">
        <f>Tabella3[[#This Row],[PESO Comunicazioni 
'[%']]]*Tabella3[[#This Row],[Copertura 
'[No = 0 ; SI = 1']]]</f>
        <v>0</v>
      </c>
    </row>
    <row r="946" spans="1:8" x14ac:dyDescent="0.3">
      <c r="A946" s="8" t="s">
        <v>585</v>
      </c>
      <c r="B946" s="25" t="s">
        <v>5</v>
      </c>
      <c r="C946" s="8" t="s">
        <v>546</v>
      </c>
      <c r="D946" s="8" t="s">
        <v>547</v>
      </c>
      <c r="E946" s="26">
        <v>272.08604128840187</v>
      </c>
      <c r="F946" s="27">
        <f>Tabella3[[#This Row],[Comunicazioni
'[N']]]/571621</f>
        <v>4.7599028252706227E-4</v>
      </c>
      <c r="G946" s="20"/>
      <c r="H946" s="27">
        <f>Tabella3[[#This Row],[PESO Comunicazioni 
'[%']]]*Tabella3[[#This Row],[Copertura 
'[No = 0 ; SI = 1']]]</f>
        <v>0</v>
      </c>
    </row>
    <row r="947" spans="1:8" x14ac:dyDescent="0.3">
      <c r="A947" s="8" t="s">
        <v>584</v>
      </c>
      <c r="B947" s="25" t="s">
        <v>5</v>
      </c>
      <c r="C947" s="8" t="s">
        <v>546</v>
      </c>
      <c r="D947" s="8" t="s">
        <v>547</v>
      </c>
      <c r="E947" s="26">
        <v>581.48581164005373</v>
      </c>
      <c r="F947" s="27">
        <f>Tabella3[[#This Row],[Comunicazioni
'[N']]]/571621</f>
        <v>1.017257608870307E-3</v>
      </c>
      <c r="G947" s="20"/>
      <c r="H947" s="27">
        <f>Tabella3[[#This Row],[PESO Comunicazioni 
'[%']]]*Tabella3[[#This Row],[Copertura 
'[No = 0 ; SI = 1']]]</f>
        <v>0</v>
      </c>
    </row>
    <row r="948" spans="1:8" x14ac:dyDescent="0.3">
      <c r="A948" s="8" t="s">
        <v>583</v>
      </c>
      <c r="B948" s="25" t="s">
        <v>5</v>
      </c>
      <c r="C948" s="8" t="s">
        <v>546</v>
      </c>
      <c r="D948" s="8" t="s">
        <v>547</v>
      </c>
      <c r="E948" s="26">
        <v>816.19174758880217</v>
      </c>
      <c r="F948" s="27">
        <f>Tabella3[[#This Row],[Comunicazioni
'[N']]]/571621</f>
        <v>1.4278547282006821E-3</v>
      </c>
      <c r="G948" s="20"/>
      <c r="H948" s="27">
        <f>Tabella3[[#This Row],[PESO Comunicazioni 
'[%']]]*Tabella3[[#This Row],[Copertura 
'[No = 0 ; SI = 1']]]</f>
        <v>0</v>
      </c>
    </row>
    <row r="949" spans="1:8" x14ac:dyDescent="0.3">
      <c r="A949" s="8" t="s">
        <v>582</v>
      </c>
      <c r="B949" s="25" t="s">
        <v>5</v>
      </c>
      <c r="C949" s="8" t="s">
        <v>546</v>
      </c>
      <c r="D949" s="8" t="s">
        <v>547</v>
      </c>
      <c r="E949" s="26">
        <v>182.32885599555632</v>
      </c>
      <c r="F949" s="27">
        <f>Tabella3[[#This Row],[Comunicazioni
'[N']]]/571621</f>
        <v>3.1896808548943502E-4</v>
      </c>
      <c r="G949" s="20"/>
      <c r="H949" s="27">
        <f>Tabella3[[#This Row],[PESO Comunicazioni 
'[%']]]*Tabella3[[#This Row],[Copertura 
'[No = 0 ; SI = 1']]]</f>
        <v>0</v>
      </c>
    </row>
    <row r="950" spans="1:8" x14ac:dyDescent="0.3">
      <c r="A950" s="8" t="s">
        <v>581</v>
      </c>
      <c r="B950" s="25" t="s">
        <v>5</v>
      </c>
      <c r="C950" s="8" t="s">
        <v>546</v>
      </c>
      <c r="D950" s="8" t="s">
        <v>547</v>
      </c>
      <c r="E950" s="26">
        <v>917.51152742497459</v>
      </c>
      <c r="F950" s="27">
        <f>Tabella3[[#This Row],[Comunicazioni
'[N']]]/571621</f>
        <v>1.6051046540014706E-3</v>
      </c>
      <c r="G950" s="20"/>
      <c r="H950" s="27">
        <f>Tabella3[[#This Row],[PESO Comunicazioni 
'[%']]]*Tabella3[[#This Row],[Copertura 
'[No = 0 ; SI = 1']]]</f>
        <v>0</v>
      </c>
    </row>
    <row r="951" spans="1:8" x14ac:dyDescent="0.3">
      <c r="A951" s="8" t="s">
        <v>580</v>
      </c>
      <c r="B951" s="25" t="s">
        <v>5</v>
      </c>
      <c r="C951" s="8" t="s">
        <v>546</v>
      </c>
      <c r="D951" s="8" t="s">
        <v>547</v>
      </c>
      <c r="E951" s="26">
        <v>357.58982302147848</v>
      </c>
      <c r="F951" s="27">
        <f>Tabella3[[#This Row],[Comunicazioni
'[N']]]/571621</f>
        <v>6.2557152907517127E-4</v>
      </c>
      <c r="G951" s="20"/>
      <c r="H951" s="27">
        <f>Tabella3[[#This Row],[PESO Comunicazioni 
'[%']]]*Tabella3[[#This Row],[Copertura 
'[No = 0 ; SI = 1']]]</f>
        <v>0</v>
      </c>
    </row>
    <row r="952" spans="1:8" x14ac:dyDescent="0.3">
      <c r="A952" s="8" t="s">
        <v>579</v>
      </c>
      <c r="B952" s="25" t="s">
        <v>5</v>
      </c>
      <c r="C952" s="8" t="s">
        <v>546</v>
      </c>
      <c r="D952" s="8" t="s">
        <v>547</v>
      </c>
      <c r="E952" s="26">
        <v>11.063350889942235</v>
      </c>
      <c r="F952" s="27">
        <f>Tabella3[[#This Row],[Comunicazioni
'[N']]]/571621</f>
        <v>1.935434648122136E-5</v>
      </c>
      <c r="G952" s="20"/>
      <c r="H952" s="27">
        <f>Tabella3[[#This Row],[PESO Comunicazioni 
'[%']]]*Tabella3[[#This Row],[Copertura 
'[No = 0 ; SI = 1']]]</f>
        <v>0</v>
      </c>
    </row>
    <row r="953" spans="1:8" x14ac:dyDescent="0.3">
      <c r="A953" s="8" t="s">
        <v>578</v>
      </c>
      <c r="B953" s="25" t="s">
        <v>5</v>
      </c>
      <c r="C953" s="8" t="s">
        <v>546</v>
      </c>
      <c r="D953" s="8" t="s">
        <v>547</v>
      </c>
      <c r="E953" s="26">
        <v>472.09965552747769</v>
      </c>
      <c r="F953" s="27">
        <f>Tabella3[[#This Row],[Comunicazioni
'[N']]]/571621</f>
        <v>8.2589627660194025E-4</v>
      </c>
      <c r="G953" s="20"/>
      <c r="H953" s="27">
        <f>Tabella3[[#This Row],[PESO Comunicazioni 
'[%']]]*Tabella3[[#This Row],[Copertura 
'[No = 0 ; SI = 1']]]</f>
        <v>0</v>
      </c>
    </row>
    <row r="954" spans="1:8" x14ac:dyDescent="0.3">
      <c r="A954" s="8" t="s">
        <v>577</v>
      </c>
      <c r="B954" s="25" t="s">
        <v>5</v>
      </c>
      <c r="C954" s="8" t="s">
        <v>546</v>
      </c>
      <c r="D954" s="8" t="s">
        <v>547</v>
      </c>
      <c r="E954" s="26">
        <v>533.54008637061202</v>
      </c>
      <c r="F954" s="27">
        <f>Tabella3[[#This Row],[Comunicazioni
'[N']]]/571621</f>
        <v>9.333808351523335E-4</v>
      </c>
      <c r="G954" s="20"/>
      <c r="H954" s="27">
        <f>Tabella3[[#This Row],[PESO Comunicazioni 
'[%']]]*Tabella3[[#This Row],[Copertura 
'[No = 0 ; SI = 1']]]</f>
        <v>0</v>
      </c>
    </row>
    <row r="955" spans="1:8" x14ac:dyDescent="0.3">
      <c r="A955" s="8" t="s">
        <v>576</v>
      </c>
      <c r="B955" s="25" t="s">
        <v>5</v>
      </c>
      <c r="C955" s="8" t="s">
        <v>546</v>
      </c>
      <c r="D955" s="8" t="s">
        <v>547</v>
      </c>
      <c r="E955" s="26">
        <v>776.50245126559071</v>
      </c>
      <c r="F955" s="27">
        <f>Tabella3[[#This Row],[Comunicazioni
'[N']]]/571621</f>
        <v>1.3584218411597732E-3</v>
      </c>
      <c r="G955" s="20"/>
      <c r="H955" s="27">
        <f>Tabella3[[#This Row],[PESO Comunicazioni 
'[%']]]*Tabella3[[#This Row],[Copertura 
'[No = 0 ; SI = 1']]]</f>
        <v>0</v>
      </c>
    </row>
    <row r="956" spans="1:8" x14ac:dyDescent="0.3">
      <c r="A956" s="8" t="s">
        <v>575</v>
      </c>
      <c r="B956" s="25" t="s">
        <v>5</v>
      </c>
      <c r="C956" s="8" t="s">
        <v>546</v>
      </c>
      <c r="D956" s="8" t="s">
        <v>547</v>
      </c>
      <c r="E956" s="26">
        <v>490.66527545726586</v>
      </c>
      <c r="F956" s="27">
        <f>Tabella3[[#This Row],[Comunicazioni
'[N']]]/571621</f>
        <v>8.5837517421029992E-4</v>
      </c>
      <c r="G956" s="20"/>
      <c r="H956" s="27">
        <f>Tabella3[[#This Row],[PESO Comunicazioni 
'[%']]]*Tabella3[[#This Row],[Copertura 
'[No = 0 ; SI = 1']]]</f>
        <v>0</v>
      </c>
    </row>
    <row r="957" spans="1:8" x14ac:dyDescent="0.3">
      <c r="A957" s="8" t="s">
        <v>574</v>
      </c>
      <c r="B957" s="25" t="s">
        <v>5</v>
      </c>
      <c r="C957" s="8" t="s">
        <v>546</v>
      </c>
      <c r="D957" s="8" t="s">
        <v>547</v>
      </c>
      <c r="E957" s="26">
        <v>820.56580215553299</v>
      </c>
      <c r="F957" s="27">
        <f>Tabella3[[#This Row],[Comunicazioni
'[N']]]/571621</f>
        <v>1.4355067468751726E-3</v>
      </c>
      <c r="G957" s="20"/>
      <c r="H957" s="27">
        <f>Tabella3[[#This Row],[PESO Comunicazioni 
'[%']]]*Tabella3[[#This Row],[Copertura 
'[No = 0 ; SI = 1']]]</f>
        <v>0</v>
      </c>
    </row>
    <row r="958" spans="1:8" x14ac:dyDescent="0.3">
      <c r="A958" s="8" t="s">
        <v>573</v>
      </c>
      <c r="B958" s="25" t="s">
        <v>5</v>
      </c>
      <c r="C958" s="8" t="s">
        <v>546</v>
      </c>
      <c r="D958" s="8" t="s">
        <v>547</v>
      </c>
      <c r="E958" s="26">
        <v>940.76644367797417</v>
      </c>
      <c r="F958" s="27">
        <f>Tabella3[[#This Row],[Comunicazioni
'[N']]]/571621</f>
        <v>1.6457870576447929E-3</v>
      </c>
      <c r="G958" s="20"/>
      <c r="H958" s="27">
        <f>Tabella3[[#This Row],[PESO Comunicazioni 
'[%']]]*Tabella3[[#This Row],[Copertura 
'[No = 0 ; SI = 1']]]</f>
        <v>0</v>
      </c>
    </row>
    <row r="959" spans="1:8" x14ac:dyDescent="0.3">
      <c r="A959" s="8" t="s">
        <v>572</v>
      </c>
      <c r="B959" s="25" t="s">
        <v>5</v>
      </c>
      <c r="C959" s="8" t="s">
        <v>546</v>
      </c>
      <c r="D959" s="8" t="s">
        <v>547</v>
      </c>
      <c r="E959" s="26">
        <v>2396.4394648271382</v>
      </c>
      <c r="F959" s="27">
        <f>Tabella3[[#This Row],[Comunicazioni
'[N']]]/571621</f>
        <v>4.1923572871310506E-3</v>
      </c>
      <c r="G959" s="20"/>
      <c r="H959" s="27">
        <f>Tabella3[[#This Row],[PESO Comunicazioni 
'[%']]]*Tabella3[[#This Row],[Copertura 
'[No = 0 ; SI = 1']]]</f>
        <v>0</v>
      </c>
    </row>
    <row r="960" spans="1:8" x14ac:dyDescent="0.3">
      <c r="A960" s="8" t="s">
        <v>571</v>
      </c>
      <c r="B960" s="25" t="s">
        <v>5</v>
      </c>
      <c r="C960" s="8" t="s">
        <v>546</v>
      </c>
      <c r="D960" s="8" t="s">
        <v>547</v>
      </c>
      <c r="E960" s="26">
        <v>728.30937320930275</v>
      </c>
      <c r="F960" s="27">
        <f>Tabella3[[#This Row],[Comunicazioni
'[N']]]/571621</f>
        <v>1.2741123457838371E-3</v>
      </c>
      <c r="G960" s="20"/>
      <c r="H960" s="27">
        <f>Tabella3[[#This Row],[PESO Comunicazioni 
'[%']]]*Tabella3[[#This Row],[Copertura 
'[No = 0 ; SI = 1']]]</f>
        <v>0</v>
      </c>
    </row>
    <row r="961" spans="1:8" x14ac:dyDescent="0.3">
      <c r="A961" s="8" t="s">
        <v>570</v>
      </c>
      <c r="B961" s="25" t="s">
        <v>5</v>
      </c>
      <c r="C961" s="8" t="s">
        <v>546</v>
      </c>
      <c r="D961" s="8" t="s">
        <v>547</v>
      </c>
      <c r="E961" s="26">
        <v>996.27173810428144</v>
      </c>
      <c r="F961" s="27">
        <f>Tabella3[[#This Row],[Comunicazioni
'[N']]]/571621</f>
        <v>1.7428886239383814E-3</v>
      </c>
      <c r="G961" s="20"/>
      <c r="H961" s="27">
        <f>Tabella3[[#This Row],[PESO Comunicazioni 
'[%']]]*Tabella3[[#This Row],[Copertura 
'[No = 0 ; SI = 1']]]</f>
        <v>0</v>
      </c>
    </row>
    <row r="962" spans="1:8" x14ac:dyDescent="0.3">
      <c r="A962" s="8" t="s">
        <v>569</v>
      </c>
      <c r="B962" s="25" t="s">
        <v>5</v>
      </c>
      <c r="C962" s="8" t="s">
        <v>546</v>
      </c>
      <c r="D962" s="8" t="s">
        <v>547</v>
      </c>
      <c r="E962" s="26">
        <v>947.51455281143581</v>
      </c>
      <c r="F962" s="27">
        <f>Tabella3[[#This Row],[Comunicazioni
'[N']]]/571621</f>
        <v>1.6575922732220052E-3</v>
      </c>
      <c r="G962" s="20"/>
      <c r="H962" s="27">
        <f>Tabella3[[#This Row],[PESO Comunicazioni 
'[%']]]*Tabella3[[#This Row],[Copertura 
'[No = 0 ; SI = 1']]]</f>
        <v>0</v>
      </c>
    </row>
    <row r="963" spans="1:8" x14ac:dyDescent="0.3">
      <c r="A963" s="8" t="s">
        <v>568</v>
      </c>
      <c r="B963" s="25" t="s">
        <v>5</v>
      </c>
      <c r="C963" s="8" t="s">
        <v>546</v>
      </c>
      <c r="D963" s="8" t="s">
        <v>547</v>
      </c>
      <c r="E963" s="26">
        <v>766.86742967293776</v>
      </c>
      <c r="F963" s="27">
        <f>Tabella3[[#This Row],[Comunicazioni
'[N']]]/571621</f>
        <v>1.341566229499857E-3</v>
      </c>
      <c r="G963" s="20"/>
      <c r="H963" s="27">
        <f>Tabella3[[#This Row],[PESO Comunicazioni 
'[%']]]*Tabella3[[#This Row],[Copertura 
'[No = 0 ; SI = 1']]]</f>
        <v>0</v>
      </c>
    </row>
    <row r="964" spans="1:8" x14ac:dyDescent="0.3">
      <c r="A964" s="8" t="s">
        <v>567</v>
      </c>
      <c r="B964" s="25" t="s">
        <v>5</v>
      </c>
      <c r="C964" s="8" t="s">
        <v>546</v>
      </c>
      <c r="D964" s="8" t="s">
        <v>547</v>
      </c>
      <c r="E964" s="26">
        <v>420.46917201451657</v>
      </c>
      <c r="F964" s="27">
        <f>Tabella3[[#This Row],[Comunicazioni
'[N']]]/571621</f>
        <v>7.3557334670090247E-4</v>
      </c>
      <c r="G964" s="20"/>
      <c r="H964" s="27">
        <f>Tabella3[[#This Row],[PESO Comunicazioni 
'[%']]]*Tabella3[[#This Row],[Copertura 
'[No = 0 ; SI = 1']]]</f>
        <v>0</v>
      </c>
    </row>
    <row r="965" spans="1:8" x14ac:dyDescent="0.3">
      <c r="A965" s="8" t="s">
        <v>566</v>
      </c>
      <c r="B965" s="25" t="s">
        <v>5</v>
      </c>
      <c r="C965" s="8" t="s">
        <v>546</v>
      </c>
      <c r="D965" s="8" t="s">
        <v>547</v>
      </c>
      <c r="E965" s="26">
        <v>443.60041187409297</v>
      </c>
      <c r="F965" s="27">
        <f>Tabella3[[#This Row],[Comunicazioni
'[N']]]/571621</f>
        <v>7.7603938951524348E-4</v>
      </c>
      <c r="G965" s="20"/>
      <c r="H965" s="27">
        <f>Tabella3[[#This Row],[PESO Comunicazioni 
'[%']]]*Tabella3[[#This Row],[Copertura 
'[No = 0 ; SI = 1']]]</f>
        <v>0</v>
      </c>
    </row>
    <row r="966" spans="1:8" x14ac:dyDescent="0.3">
      <c r="A966" s="8" t="s">
        <v>565</v>
      </c>
      <c r="B966" s="25" t="s">
        <v>5</v>
      </c>
      <c r="C966" s="8" t="s">
        <v>546</v>
      </c>
      <c r="D966" s="8" t="s">
        <v>547</v>
      </c>
      <c r="E966" s="26">
        <v>9.5007563466153222</v>
      </c>
      <c r="F966" s="27">
        <f>Tabella3[[#This Row],[Comunicazioni
'[N']]]/571621</f>
        <v>1.6620726576902041E-5</v>
      </c>
      <c r="G966" s="20"/>
      <c r="H966" s="27">
        <f>Tabella3[[#This Row],[PESO Comunicazioni 
'[%']]]*Tabella3[[#This Row],[Copertura 
'[No = 0 ; SI = 1']]]</f>
        <v>0</v>
      </c>
    </row>
    <row r="967" spans="1:8" x14ac:dyDescent="0.3">
      <c r="A967" s="8" t="s">
        <v>564</v>
      </c>
      <c r="B967" s="25" t="s">
        <v>5</v>
      </c>
      <c r="C967" s="8" t="s">
        <v>546</v>
      </c>
      <c r="D967" s="8" t="s">
        <v>547</v>
      </c>
      <c r="E967" s="26">
        <v>182.70139786905654</v>
      </c>
      <c r="F967" s="27">
        <f>Tabella3[[#This Row],[Comunicazioni
'[N']]]/571621</f>
        <v>3.1961981429838397E-4</v>
      </c>
      <c r="G967" s="20"/>
      <c r="H967" s="27">
        <f>Tabella3[[#This Row],[PESO Comunicazioni 
'[%']]]*Tabella3[[#This Row],[Copertura 
'[No = 0 ; SI = 1']]]</f>
        <v>0</v>
      </c>
    </row>
    <row r="968" spans="1:8" x14ac:dyDescent="0.3">
      <c r="A968" s="8" t="s">
        <v>563</v>
      </c>
      <c r="B968" s="25" t="s">
        <v>5</v>
      </c>
      <c r="C968" s="8" t="s">
        <v>546</v>
      </c>
      <c r="D968" s="8" t="s">
        <v>547</v>
      </c>
      <c r="E968" s="26">
        <v>61.567132623018843</v>
      </c>
      <c r="F968" s="27">
        <f>Tabella3[[#This Row],[Comunicazioni
'[N']]]/571621</f>
        <v>1.0770621202338409E-4</v>
      </c>
      <c r="G968" s="20"/>
      <c r="H968" s="27">
        <f>Tabella3[[#This Row],[PESO Comunicazioni 
'[%']]]*Tabella3[[#This Row],[Copertura 
'[No = 0 ; SI = 1']]]</f>
        <v>0</v>
      </c>
    </row>
    <row r="969" spans="1:8" x14ac:dyDescent="0.3">
      <c r="A969" s="8" t="s">
        <v>562</v>
      </c>
      <c r="B969" s="25" t="s">
        <v>5</v>
      </c>
      <c r="C969" s="8" t="s">
        <v>546</v>
      </c>
      <c r="D969" s="8" t="s">
        <v>547</v>
      </c>
      <c r="E969" s="26">
        <v>135.19761613597993</v>
      </c>
      <c r="F969" s="27">
        <f>Tabella3[[#This Row],[Comunicazioni
'[N']]]/571621</f>
        <v>2.3651618141387376E-4</v>
      </c>
      <c r="G969" s="20"/>
      <c r="H969" s="27">
        <f>Tabella3[[#This Row],[PESO Comunicazioni 
'[%']]]*Tabella3[[#This Row],[Copertura 
'[No = 0 ; SI = 1']]]</f>
        <v>0</v>
      </c>
    </row>
    <row r="970" spans="1:8" x14ac:dyDescent="0.3">
      <c r="A970" s="8" t="s">
        <v>561</v>
      </c>
      <c r="B970" s="25" t="s">
        <v>5</v>
      </c>
      <c r="C970" s="8" t="s">
        <v>546</v>
      </c>
      <c r="D970" s="8" t="s">
        <v>547</v>
      </c>
      <c r="E970" s="26">
        <v>206.45253238897953</v>
      </c>
      <c r="F970" s="27">
        <f>Tabella3[[#This Row],[Comunicazioni
'[N']]]/571621</f>
        <v>3.6117030757963674E-4</v>
      </c>
      <c r="G970" s="20"/>
      <c r="H970" s="27">
        <f>Tabella3[[#This Row],[PESO Comunicazioni 
'[%']]]*Tabella3[[#This Row],[Copertura 
'[No = 0 ; SI = 1']]]</f>
        <v>0</v>
      </c>
    </row>
    <row r="971" spans="1:8" x14ac:dyDescent="0.3">
      <c r="A971" s="8" t="s">
        <v>560</v>
      </c>
      <c r="B971" s="25" t="s">
        <v>5</v>
      </c>
      <c r="C971" s="8" t="s">
        <v>546</v>
      </c>
      <c r="D971" s="8" t="s">
        <v>547</v>
      </c>
      <c r="E971" s="26">
        <v>878.94590749518647</v>
      </c>
      <c r="F971" s="27">
        <f>Tabella3[[#This Row],[Comunicazioni
'[N']]]/571621</f>
        <v>1.5376375386754273E-3</v>
      </c>
      <c r="G971" s="20"/>
      <c r="H971" s="27">
        <f>Tabella3[[#This Row],[PESO Comunicazioni 
'[%']]]*Tabella3[[#This Row],[Copertura 
'[No = 0 ; SI = 1']]]</f>
        <v>0</v>
      </c>
    </row>
    <row r="972" spans="1:8" x14ac:dyDescent="0.3">
      <c r="A972" s="8" t="s">
        <v>559</v>
      </c>
      <c r="B972" s="25" t="s">
        <v>5</v>
      </c>
      <c r="C972" s="8" t="s">
        <v>546</v>
      </c>
      <c r="D972" s="8" t="s">
        <v>547</v>
      </c>
      <c r="E972" s="26">
        <v>393.09360475455509</v>
      </c>
      <c r="F972" s="27">
        <f>Tabella3[[#This Row],[Comunicazioni
'[N']]]/571621</f>
        <v>6.8768223132907136E-4</v>
      </c>
      <c r="G972" s="20"/>
      <c r="H972" s="27">
        <f>Tabella3[[#This Row],[PESO Comunicazioni 
'[%']]]*Tabella3[[#This Row],[Copertura 
'[No = 0 ; SI = 1']]]</f>
        <v>0</v>
      </c>
    </row>
    <row r="973" spans="1:8" x14ac:dyDescent="0.3">
      <c r="A973" s="8" t="s">
        <v>558</v>
      </c>
      <c r="B973" s="25" t="s">
        <v>5</v>
      </c>
      <c r="C973" s="8" t="s">
        <v>546</v>
      </c>
      <c r="D973" s="8" t="s">
        <v>547</v>
      </c>
      <c r="E973" s="26">
        <v>364.46765932128596</v>
      </c>
      <c r="F973" s="27">
        <f>Tabella3[[#This Row],[Comunicazioni
'[N']]]/571621</f>
        <v>6.376036907693839E-4</v>
      </c>
      <c r="G973" s="20"/>
      <c r="H973" s="27">
        <f>Tabella3[[#This Row],[PESO Comunicazioni 
'[%']]]*Tabella3[[#This Row],[Copertura 
'[No = 0 ; SI = 1']]]</f>
        <v>0</v>
      </c>
    </row>
    <row r="974" spans="1:8" x14ac:dyDescent="0.3">
      <c r="A974" s="8" t="s">
        <v>557</v>
      </c>
      <c r="B974" s="25" t="s">
        <v>5</v>
      </c>
      <c r="C974" s="8" t="s">
        <v>546</v>
      </c>
      <c r="D974" s="8" t="s">
        <v>547</v>
      </c>
      <c r="E974" s="26">
        <v>7.9381618032884065</v>
      </c>
      <c r="F974" s="27">
        <f>Tabella3[[#This Row],[Comunicazioni
'[N']]]/571621</f>
        <v>1.388710667258272E-5</v>
      </c>
      <c r="G974" s="20"/>
      <c r="H974" s="27">
        <f>Tabella3[[#This Row],[PESO Comunicazioni 
'[%']]]*Tabella3[[#This Row],[Copertura 
'[No = 0 ; SI = 1']]]</f>
        <v>0</v>
      </c>
    </row>
    <row r="975" spans="1:8" x14ac:dyDescent="0.3">
      <c r="A975" s="8" t="s">
        <v>556</v>
      </c>
      <c r="B975" s="25" t="s">
        <v>5</v>
      </c>
      <c r="C975" s="8" t="s">
        <v>546</v>
      </c>
      <c r="D975" s="8" t="s">
        <v>547</v>
      </c>
      <c r="E975" s="26">
        <v>554.79500262361171</v>
      </c>
      <c r="F975" s="27">
        <f>Tabella3[[#This Row],[Comunicazioni
'[N']]]/571621</f>
        <v>9.7056441702388768E-4</v>
      </c>
      <c r="G975" s="20"/>
      <c r="H975" s="27">
        <f>Tabella3[[#This Row],[PESO Comunicazioni 
'[%']]]*Tabella3[[#This Row],[Copertura 
'[No = 0 ; SI = 1']]]</f>
        <v>0</v>
      </c>
    </row>
    <row r="976" spans="1:8" x14ac:dyDescent="0.3">
      <c r="A976" s="8" t="s">
        <v>555</v>
      </c>
      <c r="B976" s="25" t="s">
        <v>5</v>
      </c>
      <c r="C976" s="8" t="s">
        <v>546</v>
      </c>
      <c r="D976" s="8" t="s">
        <v>547</v>
      </c>
      <c r="E976" s="26">
        <v>471.85079004740066</v>
      </c>
      <c r="F976" s="27">
        <f>Tabella3[[#This Row],[Comunicazioni
'[N']]]/571621</f>
        <v>8.2546090862197267E-4</v>
      </c>
      <c r="G976" s="20"/>
      <c r="H976" s="27">
        <f>Tabella3[[#This Row],[PESO Comunicazioni 
'[%']]]*Tabella3[[#This Row],[Copertura 
'[No = 0 ; SI = 1']]]</f>
        <v>0</v>
      </c>
    </row>
    <row r="977" spans="1:8" x14ac:dyDescent="0.3">
      <c r="A977" s="8" t="s">
        <v>554</v>
      </c>
      <c r="B977" s="25" t="s">
        <v>5</v>
      </c>
      <c r="C977" s="8" t="s">
        <v>546</v>
      </c>
      <c r="D977" s="8" t="s">
        <v>547</v>
      </c>
      <c r="E977" s="26">
        <v>604.92321709672672</v>
      </c>
      <c r="F977" s="27">
        <f>Tabella3[[#This Row],[Comunicazioni
'[N']]]/571621</f>
        <v>1.0582592611130918E-3</v>
      </c>
      <c r="G977" s="20"/>
      <c r="H977" s="27">
        <f>Tabella3[[#This Row],[PESO Comunicazioni 
'[%']]]*Tabella3[[#This Row],[Copertura 
'[No = 0 ; SI = 1']]]</f>
        <v>0</v>
      </c>
    </row>
    <row r="978" spans="1:8" x14ac:dyDescent="0.3">
      <c r="A978" s="8" t="s">
        <v>553</v>
      </c>
      <c r="B978" s="25" t="s">
        <v>5</v>
      </c>
      <c r="C978" s="8" t="s">
        <v>546</v>
      </c>
      <c r="D978" s="8" t="s">
        <v>547</v>
      </c>
      <c r="E978" s="26">
        <v>514.98051721374645</v>
      </c>
      <c r="F978" s="27">
        <f>Tabella3[[#This Row],[Comunicazioni
'[N']]]/571621</f>
        <v>9.0091252283199257E-4</v>
      </c>
      <c r="G978" s="20"/>
      <c r="H978" s="27">
        <f>Tabella3[[#This Row],[PESO Comunicazioni 
'[%']]]*Tabella3[[#This Row],[Copertura 
'[No = 0 ; SI = 1']]]</f>
        <v>0</v>
      </c>
    </row>
    <row r="979" spans="1:8" x14ac:dyDescent="0.3">
      <c r="A979" s="8" t="s">
        <v>552</v>
      </c>
      <c r="B979" s="25" t="s">
        <v>5</v>
      </c>
      <c r="C979" s="8" t="s">
        <v>546</v>
      </c>
      <c r="D979" s="8" t="s">
        <v>547</v>
      </c>
      <c r="E979" s="26">
        <v>13.438918149903728</v>
      </c>
      <c r="F979" s="27">
        <f>Tabella3[[#This Row],[Comunicazioni
'[N']]]/571621</f>
        <v>2.3510189705948047E-5</v>
      </c>
      <c r="G979" s="20"/>
      <c r="H979" s="27">
        <f>Tabella3[[#This Row],[PESO Comunicazioni 
'[%']]]*Tabella3[[#This Row],[Copertura 
'[No = 0 ; SI = 1']]]</f>
        <v>0</v>
      </c>
    </row>
    <row r="980" spans="1:8" x14ac:dyDescent="0.3">
      <c r="A980" s="8" t="s">
        <v>551</v>
      </c>
      <c r="B980" s="25" t="s">
        <v>5</v>
      </c>
      <c r="C980" s="8" t="s">
        <v>546</v>
      </c>
      <c r="D980" s="8" t="s">
        <v>547</v>
      </c>
      <c r="E980" s="26">
        <v>2001.336783913199</v>
      </c>
      <c r="F980" s="27">
        <f>Tabella3[[#This Row],[Comunicazioni
'[N']]]/571621</f>
        <v>3.5011603560981823E-3</v>
      </c>
      <c r="G980" s="20"/>
      <c r="H980" s="27">
        <f>Tabella3[[#This Row],[PESO Comunicazioni 
'[%']]]*Tabella3[[#This Row],[Copertura 
'[No = 0 ; SI = 1']]]</f>
        <v>0</v>
      </c>
    </row>
    <row r="981" spans="1:8" x14ac:dyDescent="0.3">
      <c r="A981" s="8" t="s">
        <v>550</v>
      </c>
      <c r="B981" s="25" t="s">
        <v>5</v>
      </c>
      <c r="C981" s="8" t="s">
        <v>546</v>
      </c>
      <c r="D981" s="8" t="s">
        <v>547</v>
      </c>
      <c r="E981" s="26">
        <v>2137.6580764426021</v>
      </c>
      <c r="F981" s="27">
        <f>Tabella3[[#This Row],[Comunicazioni
'[N']]]/571621</f>
        <v>3.7396423092269215E-3</v>
      </c>
      <c r="G981" s="20"/>
      <c r="H981" s="27">
        <f>Tabella3[[#This Row],[PESO Comunicazioni 
'[%']]]*Tabella3[[#This Row],[Copertura 
'[No = 0 ; SI = 1']]]</f>
        <v>0</v>
      </c>
    </row>
    <row r="982" spans="1:8" x14ac:dyDescent="0.3">
      <c r="A982" s="8" t="s">
        <v>549</v>
      </c>
      <c r="B982" s="25" t="s">
        <v>5</v>
      </c>
      <c r="C982" s="8" t="s">
        <v>546</v>
      </c>
      <c r="D982" s="8" t="s">
        <v>547</v>
      </c>
      <c r="E982" s="26">
        <v>502.66376276403525</v>
      </c>
      <c r="F982" s="27">
        <f>Tabella3[[#This Row],[Comunicazioni
'[N']]]/571621</f>
        <v>8.7936545851890547E-4</v>
      </c>
      <c r="G982" s="20"/>
      <c r="H982" s="27">
        <f>Tabella3[[#This Row],[PESO Comunicazioni 
'[%']]]*Tabella3[[#This Row],[Copertura 
'[No = 0 ; SI = 1']]]</f>
        <v>0</v>
      </c>
    </row>
    <row r="983" spans="1:8" x14ac:dyDescent="0.3">
      <c r="A983" s="8" t="s">
        <v>548</v>
      </c>
      <c r="B983" s="25" t="s">
        <v>5</v>
      </c>
      <c r="C983" s="8" t="s">
        <v>546</v>
      </c>
      <c r="D983" s="8" t="s">
        <v>547</v>
      </c>
      <c r="E983" s="26">
        <v>2016.4710491592368</v>
      </c>
      <c r="F983" s="27">
        <f>Tabella3[[#This Row],[Comunicazioni
'[N']]]/571621</f>
        <v>3.5276364044694595E-3</v>
      </c>
      <c r="G983" s="20"/>
      <c r="H983" s="27">
        <f>Tabella3[[#This Row],[PESO Comunicazioni 
'[%']]]*Tabella3[[#This Row],[Copertura 
'[No = 0 ; SI = 1']]]</f>
        <v>0</v>
      </c>
    </row>
    <row r="984" spans="1:8" x14ac:dyDescent="0.3">
      <c r="A984" s="8" t="s">
        <v>545</v>
      </c>
      <c r="B984" s="25" t="s">
        <v>5</v>
      </c>
      <c r="C984" s="8" t="s">
        <v>546</v>
      </c>
      <c r="D984" s="8" t="s">
        <v>547</v>
      </c>
      <c r="E984" s="26">
        <v>773.25207309228313</v>
      </c>
      <c r="F984" s="27">
        <f>Tabella3[[#This Row],[Comunicazioni
'[N']]]/571621</f>
        <v>1.3527355942001486E-3</v>
      </c>
      <c r="G984" s="20"/>
      <c r="H984" s="27">
        <f>Tabella3[[#This Row],[PESO Comunicazioni 
'[%']]]*Tabella3[[#This Row],[Copertura 
'[No = 0 ; SI = 1']]]</f>
        <v>0</v>
      </c>
    </row>
    <row r="985" spans="1:8" x14ac:dyDescent="0.3">
      <c r="A985" s="8" t="s">
        <v>1276</v>
      </c>
      <c r="B985" s="25" t="s">
        <v>5</v>
      </c>
      <c r="C985" s="8" t="s">
        <v>274</v>
      </c>
      <c r="D985" s="8" t="s">
        <v>301</v>
      </c>
      <c r="E985" s="26">
        <v>3.1251890866538306</v>
      </c>
      <c r="F985" s="27">
        <f>Tabella3[[#This Row],[Comunicazioni
'[N']]]/571621</f>
        <v>5.4672398086386445E-6</v>
      </c>
      <c r="G985" s="20"/>
      <c r="H985" s="27">
        <f>Tabella3[[#This Row],[PESO Comunicazioni 
'[%']]]*Tabella3[[#This Row],[Copertura 
'[No = 0 ; SI = 1']]]</f>
        <v>0</v>
      </c>
    </row>
    <row r="986" spans="1:8" x14ac:dyDescent="0.3">
      <c r="A986" s="8" t="s">
        <v>273</v>
      </c>
      <c r="B986" s="25" t="s">
        <v>5</v>
      </c>
      <c r="C986" s="8" t="s">
        <v>274</v>
      </c>
      <c r="D986" s="8" t="s">
        <v>275</v>
      </c>
      <c r="E986" s="26">
        <v>322.83415042186357</v>
      </c>
      <c r="F986" s="27">
        <f>Tabella3[[#This Row],[Comunicazioni
'[N']]]/571621</f>
        <v>5.6476957708317846E-4</v>
      </c>
      <c r="G986" s="20"/>
      <c r="H986" s="27">
        <f>Tabella3[[#This Row],[PESO Comunicazioni 
'[%']]]*Tabella3[[#This Row],[Copertura 
'[No = 0 ; SI = 1']]]</f>
        <v>0</v>
      </c>
    </row>
    <row r="987" spans="1:8" x14ac:dyDescent="0.3">
      <c r="A987" s="8" t="s">
        <v>276</v>
      </c>
      <c r="B987" s="25" t="s">
        <v>5</v>
      </c>
      <c r="C987" s="8" t="s">
        <v>274</v>
      </c>
      <c r="D987" s="8" t="s">
        <v>275</v>
      </c>
      <c r="E987" s="26">
        <v>36.877836299807456</v>
      </c>
      <c r="F987" s="27">
        <f>Tabella3[[#This Row],[Comunicazioni
'[N']]]/571621</f>
        <v>6.4514488270737874E-5</v>
      </c>
      <c r="G987" s="20"/>
      <c r="H987" s="27">
        <f>Tabella3[[#This Row],[PESO Comunicazioni 
'[%']]]*Tabella3[[#This Row],[Copertura 
'[No = 0 ; SI = 1']]]</f>
        <v>0</v>
      </c>
    </row>
    <row r="988" spans="1:8" x14ac:dyDescent="0.3">
      <c r="A988" s="8" t="s">
        <v>277</v>
      </c>
      <c r="B988" s="25" t="s">
        <v>5</v>
      </c>
      <c r="C988" s="8" t="s">
        <v>274</v>
      </c>
      <c r="D988" s="8" t="s">
        <v>275</v>
      </c>
      <c r="E988" s="26">
        <v>248.89296323211389</v>
      </c>
      <c r="F988" s="27">
        <f>Tabella3[[#This Row],[Comunicazioni
'[N']]]/571621</f>
        <v>4.354160592982306E-4</v>
      </c>
      <c r="G988" s="20"/>
      <c r="H988" s="27">
        <f>Tabella3[[#This Row],[PESO Comunicazioni 
'[%']]]*Tabella3[[#This Row],[Copertura 
'[No = 0 ; SI = 1']]]</f>
        <v>0</v>
      </c>
    </row>
    <row r="989" spans="1:8" x14ac:dyDescent="0.3">
      <c r="A989" s="8" t="s">
        <v>278</v>
      </c>
      <c r="B989" s="25" t="s">
        <v>5</v>
      </c>
      <c r="C989" s="8" t="s">
        <v>274</v>
      </c>
      <c r="D989" s="8" t="s">
        <v>275</v>
      </c>
      <c r="E989" s="26">
        <v>87.256428946230244</v>
      </c>
      <c r="F989" s="27">
        <f>Tabella3[[#This Row],[Comunicazioni
'[N']]]/571621</f>
        <v>1.5264734666191454E-4</v>
      </c>
      <c r="G989" s="20"/>
      <c r="H989" s="27">
        <f>Tabella3[[#This Row],[PESO Comunicazioni 
'[%']]]*Tabella3[[#This Row],[Copertura 
'[No = 0 ; SI = 1']]]</f>
        <v>0</v>
      </c>
    </row>
    <row r="990" spans="1:8" x14ac:dyDescent="0.3">
      <c r="A990" s="8" t="s">
        <v>279</v>
      </c>
      <c r="B990" s="25" t="s">
        <v>5</v>
      </c>
      <c r="C990" s="8" t="s">
        <v>274</v>
      </c>
      <c r="D990" s="8" t="s">
        <v>275</v>
      </c>
      <c r="E990" s="26">
        <v>113.50831981276855</v>
      </c>
      <c r="F990" s="27">
        <f>Tabella3[[#This Row],[Comunicazioni
'[N']]]/571621</f>
        <v>1.9857269031888007E-4</v>
      </c>
      <c r="G990" s="20"/>
      <c r="H990" s="27">
        <f>Tabella3[[#This Row],[PESO Comunicazioni 
'[%']]]*Tabella3[[#This Row],[Copertura 
'[No = 0 ; SI = 1']]]</f>
        <v>0</v>
      </c>
    </row>
    <row r="991" spans="1:8" x14ac:dyDescent="0.3">
      <c r="A991" s="8" t="s">
        <v>280</v>
      </c>
      <c r="B991" s="25" t="s">
        <v>5</v>
      </c>
      <c r="C991" s="8" t="s">
        <v>274</v>
      </c>
      <c r="D991" s="8" t="s">
        <v>275</v>
      </c>
      <c r="E991" s="26">
        <v>127.82356156924908</v>
      </c>
      <c r="F991" s="27">
        <f>Tabella3[[#This Row],[Comunicazioni
'[N']]]/571621</f>
        <v>2.2361593008173088E-4</v>
      </c>
      <c r="G991" s="20"/>
      <c r="H991" s="27">
        <f>Tabella3[[#This Row],[PESO Comunicazioni 
'[%']]]*Tabella3[[#This Row],[Copertura 
'[No = 0 ; SI = 1']]]</f>
        <v>0</v>
      </c>
    </row>
    <row r="992" spans="1:8" x14ac:dyDescent="0.3">
      <c r="A992" s="8" t="s">
        <v>281</v>
      </c>
      <c r="B992" s="25" t="s">
        <v>5</v>
      </c>
      <c r="C992" s="8" t="s">
        <v>274</v>
      </c>
      <c r="D992" s="8" t="s">
        <v>275</v>
      </c>
      <c r="E992" s="26">
        <v>62.129727166345759</v>
      </c>
      <c r="F992" s="27">
        <f>Tabella3[[#This Row],[Comunicazioni
'[N']]]/571621</f>
        <v>1.0869042104181925E-4</v>
      </c>
      <c r="G992" s="20"/>
      <c r="H992" s="27">
        <f>Tabella3[[#This Row],[PESO Comunicazioni 
'[%']]]*Tabella3[[#This Row],[Copertura 
'[No = 0 ; SI = 1']]]</f>
        <v>0</v>
      </c>
    </row>
    <row r="993" spans="1:8" x14ac:dyDescent="0.3">
      <c r="A993" s="8" t="s">
        <v>282</v>
      </c>
      <c r="B993" s="25" t="s">
        <v>5</v>
      </c>
      <c r="C993" s="8" t="s">
        <v>274</v>
      </c>
      <c r="D993" s="8" t="s">
        <v>275</v>
      </c>
      <c r="E993" s="26">
        <v>47.378592646422774</v>
      </c>
      <c r="F993" s="27">
        <f>Tabella3[[#This Row],[Comunicazioni
'[N']]]/571621</f>
        <v>8.2884625733524092E-5</v>
      </c>
      <c r="G993" s="20"/>
      <c r="H993" s="27">
        <f>Tabella3[[#This Row],[PESO Comunicazioni 
'[%']]]*Tabella3[[#This Row],[Copertura 
'[No = 0 ; SI = 1']]]</f>
        <v>0</v>
      </c>
    </row>
    <row r="994" spans="1:8" x14ac:dyDescent="0.3">
      <c r="A994" s="8" t="s">
        <v>283</v>
      </c>
      <c r="B994" s="25" t="s">
        <v>5</v>
      </c>
      <c r="C994" s="8" t="s">
        <v>274</v>
      </c>
      <c r="D994" s="8" t="s">
        <v>275</v>
      </c>
      <c r="E994" s="26">
        <v>863.63369112516716</v>
      </c>
      <c r="F994" s="27">
        <f>Tabella3[[#This Row],[Comunicazioni
'[N']]]/571621</f>
        <v>1.5108501806707017E-3</v>
      </c>
      <c r="G994" s="20"/>
      <c r="H994" s="27">
        <f>Tabella3[[#This Row],[PESO Comunicazioni 
'[%']]]*Tabella3[[#This Row],[Copertura 
'[No = 0 ; SI = 1']]]</f>
        <v>0</v>
      </c>
    </row>
    <row r="995" spans="1:8" x14ac:dyDescent="0.3">
      <c r="A995" s="8" t="s">
        <v>284</v>
      </c>
      <c r="B995" s="25" t="s">
        <v>5</v>
      </c>
      <c r="C995" s="8" t="s">
        <v>274</v>
      </c>
      <c r="D995" s="8" t="s">
        <v>275</v>
      </c>
      <c r="E995" s="26">
        <v>292.39523227195986</v>
      </c>
      <c r="F995" s="27">
        <f>Tabella3[[#This Row],[Comunicazioni
'[N']]]/571621</f>
        <v>5.115194023171994E-4</v>
      </c>
      <c r="G995" s="20"/>
      <c r="H995" s="27">
        <f>Tabella3[[#This Row],[PESO Comunicazioni 
'[%']]]*Tabella3[[#This Row],[Copertura 
'[No = 0 ; SI = 1']]]</f>
        <v>0</v>
      </c>
    </row>
    <row r="996" spans="1:8" x14ac:dyDescent="0.3">
      <c r="A996" s="8" t="s">
        <v>285</v>
      </c>
      <c r="B996" s="25" t="s">
        <v>5</v>
      </c>
      <c r="C996" s="8" t="s">
        <v>274</v>
      </c>
      <c r="D996" s="8" t="s">
        <v>275</v>
      </c>
      <c r="E996" s="26">
        <v>219.33036868878696</v>
      </c>
      <c r="F996" s="27">
        <f>Tabella3[[#This Row],[Comunicazioni
'[N']]]/571621</f>
        <v>3.836989345891543E-4</v>
      </c>
      <c r="G996" s="20"/>
      <c r="H996" s="27">
        <f>Tabella3[[#This Row],[PESO Comunicazioni 
'[%']]]*Tabella3[[#This Row],[Copertura 
'[No = 0 ; SI = 1']]]</f>
        <v>0</v>
      </c>
    </row>
    <row r="997" spans="1:8" x14ac:dyDescent="0.3">
      <c r="A997" s="8" t="s">
        <v>286</v>
      </c>
      <c r="B997" s="25" t="s">
        <v>5</v>
      </c>
      <c r="C997" s="8" t="s">
        <v>274</v>
      </c>
      <c r="D997" s="8" t="s">
        <v>275</v>
      </c>
      <c r="E997" s="26">
        <v>621.42246075011144</v>
      </c>
      <c r="F997" s="27">
        <f>Tabella3[[#This Row],[Comunicazioni
'[N']]]/571621</f>
        <v>1.0871232175691786E-3</v>
      </c>
      <c r="G997" s="20"/>
      <c r="H997" s="27">
        <f>Tabella3[[#This Row],[PESO Comunicazioni 
'[%']]]*Tabella3[[#This Row],[Copertura 
'[No = 0 ; SI = 1']]]</f>
        <v>0</v>
      </c>
    </row>
    <row r="998" spans="1:8" x14ac:dyDescent="0.3">
      <c r="A998" s="8" t="s">
        <v>287</v>
      </c>
      <c r="B998" s="25" t="s">
        <v>5</v>
      </c>
      <c r="C998" s="8" t="s">
        <v>274</v>
      </c>
      <c r="D998" s="8" t="s">
        <v>275</v>
      </c>
      <c r="E998" s="26">
        <v>104.88237437949938</v>
      </c>
      <c r="F998" s="27">
        <f>Tabella3[[#This Row],[Comunicazioni
'[N']]]/571621</f>
        <v>1.8348236747687608E-4</v>
      </c>
      <c r="G998" s="20"/>
      <c r="H998" s="27">
        <f>Tabella3[[#This Row],[PESO Comunicazioni 
'[%']]]*Tabella3[[#This Row],[Copertura 
'[No = 0 ; SI = 1']]]</f>
        <v>0</v>
      </c>
    </row>
    <row r="999" spans="1:8" x14ac:dyDescent="0.3">
      <c r="A999" s="8" t="s">
        <v>288</v>
      </c>
      <c r="B999" s="25" t="s">
        <v>5</v>
      </c>
      <c r="C999" s="8" t="s">
        <v>274</v>
      </c>
      <c r="D999" s="8" t="s">
        <v>275</v>
      </c>
      <c r="E999" s="26">
        <v>106.31977983617247</v>
      </c>
      <c r="F999" s="27">
        <f>Tabella3[[#This Row],[Comunicazioni
'[N']]]/571621</f>
        <v>1.859969802302093E-4</v>
      </c>
      <c r="G999" s="20"/>
      <c r="H999" s="27">
        <f>Tabella3[[#This Row],[PESO Comunicazioni 
'[%']]]*Tabella3[[#This Row],[Copertura 
'[No = 0 ; SI = 1']]]</f>
        <v>0</v>
      </c>
    </row>
    <row r="1000" spans="1:8" x14ac:dyDescent="0.3">
      <c r="A1000" s="8" t="s">
        <v>289</v>
      </c>
      <c r="B1000" s="25" t="s">
        <v>5</v>
      </c>
      <c r="C1000" s="8" t="s">
        <v>274</v>
      </c>
      <c r="D1000" s="8" t="s">
        <v>275</v>
      </c>
      <c r="E1000" s="26">
        <v>74.755672599614911</v>
      </c>
      <c r="F1000" s="27">
        <f>Tabella3[[#This Row],[Comunicazioni
'[N']]]/571621</f>
        <v>1.3077838742735993E-4</v>
      </c>
      <c r="G1000" s="20"/>
      <c r="H1000" s="27">
        <f>Tabella3[[#This Row],[PESO Comunicazioni 
'[%']]]*Tabella3[[#This Row],[Copertura 
'[No = 0 ; SI = 1']]]</f>
        <v>0</v>
      </c>
    </row>
    <row r="1001" spans="1:8" x14ac:dyDescent="0.3">
      <c r="A1001" s="8" t="s">
        <v>290</v>
      </c>
      <c r="B1001" s="25" t="s">
        <v>5</v>
      </c>
      <c r="C1001" s="8" t="s">
        <v>274</v>
      </c>
      <c r="D1001" s="8" t="s">
        <v>275</v>
      </c>
      <c r="E1001" s="26">
        <v>218.95328873559481</v>
      </c>
      <c r="F1001" s="27">
        <f>Tabella3[[#This Row],[Comunicazioni
'[N']]]/571621</f>
        <v>3.8303926681419124E-4</v>
      </c>
      <c r="G1001" s="20"/>
      <c r="H1001" s="27">
        <f>Tabella3[[#This Row],[PESO Comunicazioni 
'[%']]]*Tabella3[[#This Row],[Copertura 
'[No = 0 ; SI = 1']]]</f>
        <v>0</v>
      </c>
    </row>
    <row r="1002" spans="1:8" x14ac:dyDescent="0.3">
      <c r="A1002" s="8" t="s">
        <v>291</v>
      </c>
      <c r="B1002" s="25" t="s">
        <v>5</v>
      </c>
      <c r="C1002" s="8" t="s">
        <v>274</v>
      </c>
      <c r="D1002" s="8" t="s">
        <v>275</v>
      </c>
      <c r="E1002" s="26">
        <v>50.941187189749691</v>
      </c>
      <c r="F1002" s="27">
        <f>Tabella3[[#This Row],[Comunicazioni
'[N']]]/571621</f>
        <v>8.9117067409611768E-5</v>
      </c>
      <c r="G1002" s="20"/>
      <c r="H1002" s="27">
        <f>Tabella3[[#This Row],[PESO Comunicazioni 
'[%']]]*Tabella3[[#This Row],[Copertura 
'[No = 0 ; SI = 1']]]</f>
        <v>0</v>
      </c>
    </row>
    <row r="1003" spans="1:8" x14ac:dyDescent="0.3">
      <c r="A1003" s="8" t="s">
        <v>292</v>
      </c>
      <c r="B1003" s="25" t="s">
        <v>5</v>
      </c>
      <c r="C1003" s="8" t="s">
        <v>274</v>
      </c>
      <c r="D1003" s="8" t="s">
        <v>275</v>
      </c>
      <c r="E1003" s="26">
        <v>174.13880332572961</v>
      </c>
      <c r="F1003" s="27">
        <f>Tabella3[[#This Row],[Comunicazioni
'[N']]]/571621</f>
        <v>3.0464031819287538E-4</v>
      </c>
      <c r="G1003" s="20"/>
      <c r="H1003" s="27">
        <f>Tabella3[[#This Row],[PESO Comunicazioni 
'[%']]]*Tabella3[[#This Row],[Copertura 
'[No = 0 ; SI = 1']]]</f>
        <v>0</v>
      </c>
    </row>
    <row r="1004" spans="1:8" x14ac:dyDescent="0.3">
      <c r="A1004" s="8" t="s">
        <v>293</v>
      </c>
      <c r="B1004" s="25" t="s">
        <v>5</v>
      </c>
      <c r="C1004" s="8" t="s">
        <v>274</v>
      </c>
      <c r="D1004" s="8" t="s">
        <v>275</v>
      </c>
      <c r="E1004" s="26">
        <v>200.88993784565258</v>
      </c>
      <c r="F1004" s="27">
        <f>Tabella3[[#This Row],[Comunicazioni
'[N']]]/571621</f>
        <v>3.5143904413178063E-4</v>
      </c>
      <c r="G1004" s="20"/>
      <c r="H1004" s="27">
        <f>Tabella3[[#This Row],[PESO Comunicazioni 
'[%']]]*Tabella3[[#This Row],[Copertura 
'[No = 0 ; SI = 1']]]</f>
        <v>0</v>
      </c>
    </row>
    <row r="1005" spans="1:8" x14ac:dyDescent="0.3">
      <c r="A1005" s="8" t="s">
        <v>294</v>
      </c>
      <c r="B1005" s="25" t="s">
        <v>5</v>
      </c>
      <c r="C1005" s="8" t="s">
        <v>274</v>
      </c>
      <c r="D1005" s="8" t="s">
        <v>275</v>
      </c>
      <c r="E1005" s="26">
        <v>152.69837248259523</v>
      </c>
      <c r="F1005" s="27">
        <f>Tabella3[[#This Row],[Comunicazioni
'[N']]]/571621</f>
        <v>2.6713219507784917E-4</v>
      </c>
      <c r="G1005" s="20"/>
      <c r="H1005" s="27">
        <f>Tabella3[[#This Row],[PESO Comunicazioni 
'[%']]]*Tabella3[[#This Row],[Copertura 
'[No = 0 ; SI = 1']]]</f>
        <v>0</v>
      </c>
    </row>
    <row r="1006" spans="1:8" x14ac:dyDescent="0.3">
      <c r="A1006" s="8" t="s">
        <v>295</v>
      </c>
      <c r="B1006" s="25" t="s">
        <v>5</v>
      </c>
      <c r="C1006" s="8" t="s">
        <v>274</v>
      </c>
      <c r="D1006" s="8" t="s">
        <v>275</v>
      </c>
      <c r="E1006" s="26">
        <v>73.254916252999593</v>
      </c>
      <c r="F1006" s="27">
        <f>Tabella3[[#This Row],[Comunicazioni
'[N']]]/571621</f>
        <v>1.2815294793753132E-4</v>
      </c>
      <c r="G1006" s="20"/>
      <c r="H1006" s="27">
        <f>Tabella3[[#This Row],[PESO Comunicazioni 
'[%']]]*Tabella3[[#This Row],[Copertura 
'[No = 0 ; SI = 1']]]</f>
        <v>0</v>
      </c>
    </row>
    <row r="1007" spans="1:8" x14ac:dyDescent="0.3">
      <c r="A1007" s="8" t="s">
        <v>296</v>
      </c>
      <c r="B1007" s="25" t="s">
        <v>5</v>
      </c>
      <c r="C1007" s="8" t="s">
        <v>274</v>
      </c>
      <c r="D1007" s="8" t="s">
        <v>275</v>
      </c>
      <c r="E1007" s="26">
        <v>102.13275255280705</v>
      </c>
      <c r="F1007" s="27">
        <f>Tabella3[[#This Row],[Comunicazioni
'[N']]]/571621</f>
        <v>1.7867214912119578E-4</v>
      </c>
      <c r="G1007" s="20"/>
      <c r="H1007" s="27">
        <f>Tabella3[[#This Row],[PESO Comunicazioni 
'[%']]]*Tabella3[[#This Row],[Copertura 
'[No = 0 ; SI = 1']]]</f>
        <v>0</v>
      </c>
    </row>
    <row r="1008" spans="1:8" x14ac:dyDescent="0.3">
      <c r="A1008" s="8" t="s">
        <v>297</v>
      </c>
      <c r="B1008" s="25" t="s">
        <v>5</v>
      </c>
      <c r="C1008" s="8" t="s">
        <v>274</v>
      </c>
      <c r="D1008" s="8" t="s">
        <v>275</v>
      </c>
      <c r="E1008" s="26">
        <v>896.25661117197501</v>
      </c>
      <c r="F1008" s="27">
        <f>Tabella3[[#This Row],[Comunicazioni
'[N']]]/571621</f>
        <v>1.5679210721299165E-3</v>
      </c>
      <c r="G1008" s="20"/>
      <c r="H1008" s="27">
        <f>Tabella3[[#This Row],[PESO Comunicazioni 
'[%']]]*Tabella3[[#This Row],[Copertura 
'[No = 0 ; SI = 1']]]</f>
        <v>0</v>
      </c>
    </row>
    <row r="1009" spans="1:8" x14ac:dyDescent="0.3">
      <c r="A1009" s="8" t="s">
        <v>298</v>
      </c>
      <c r="B1009" s="25" t="s">
        <v>5</v>
      </c>
      <c r="C1009" s="8" t="s">
        <v>274</v>
      </c>
      <c r="D1009" s="8" t="s">
        <v>275</v>
      </c>
      <c r="E1009" s="26">
        <v>234.32885599555632</v>
      </c>
      <c r="F1009" s="27">
        <f>Tabella3[[#This Row],[Comunicazioni
'[N']]]/571621</f>
        <v>4.0993745155541229E-4</v>
      </c>
      <c r="G1009" s="20"/>
      <c r="H1009" s="27">
        <f>Tabella3[[#This Row],[PESO Comunicazioni 
'[%']]]*Tabella3[[#This Row],[Copertura 
'[No = 0 ; SI = 1']]]</f>
        <v>0</v>
      </c>
    </row>
    <row r="1010" spans="1:8" x14ac:dyDescent="0.3">
      <c r="A1010" s="8" t="s">
        <v>300</v>
      </c>
      <c r="B1010" s="25" t="s">
        <v>5</v>
      </c>
      <c r="C1010" s="8" t="s">
        <v>274</v>
      </c>
      <c r="D1010" s="8" t="s">
        <v>301</v>
      </c>
      <c r="E1010" s="26">
        <v>112.38464341934535</v>
      </c>
      <c r="F1010" s="27">
        <f>Tabella3[[#This Row],[Comunicazioni
'[N']]]/571621</f>
        <v>1.9660691860401446E-4</v>
      </c>
      <c r="G1010" s="20"/>
      <c r="H1010" s="27">
        <f>Tabella3[[#This Row],[PESO Comunicazioni 
'[%']]]*Tabella3[[#This Row],[Copertura 
'[No = 0 ; SI = 1']]]</f>
        <v>0</v>
      </c>
    </row>
    <row r="1011" spans="1:8" x14ac:dyDescent="0.3">
      <c r="A1011" s="8" t="s">
        <v>302</v>
      </c>
      <c r="B1011" s="25" t="s">
        <v>5</v>
      </c>
      <c r="C1011" s="8" t="s">
        <v>274</v>
      </c>
      <c r="D1011" s="8" t="s">
        <v>301</v>
      </c>
      <c r="E1011" s="26">
        <v>1503.1979805874694</v>
      </c>
      <c r="F1011" s="27">
        <f>Tabella3[[#This Row],[Comunicazioni
'[N']]]/571621</f>
        <v>2.6297109108788328E-3</v>
      </c>
      <c r="G1011" s="20"/>
      <c r="H1011" s="27">
        <f>Tabella3[[#This Row],[PESO Comunicazioni 
'[%']]]*Tabella3[[#This Row],[Copertura 
'[No = 0 ; SI = 1']]]</f>
        <v>0</v>
      </c>
    </row>
    <row r="1012" spans="1:8" x14ac:dyDescent="0.3">
      <c r="A1012" s="8" t="s">
        <v>303</v>
      </c>
      <c r="B1012" s="25" t="s">
        <v>5</v>
      </c>
      <c r="C1012" s="8" t="s">
        <v>274</v>
      </c>
      <c r="D1012" s="8" t="s">
        <v>301</v>
      </c>
      <c r="E1012" s="26">
        <v>71.443456229595654</v>
      </c>
      <c r="F1012" s="27">
        <f>Tabella3[[#This Row],[Comunicazioni
'[N']]]/571621</f>
        <v>1.2498396005324446E-4</v>
      </c>
      <c r="G1012" s="20"/>
      <c r="H1012" s="27">
        <f>Tabella3[[#This Row],[PESO Comunicazioni 
'[%']]]*Tabella3[[#This Row],[Copertura 
'[No = 0 ; SI = 1']]]</f>
        <v>0</v>
      </c>
    </row>
    <row r="1013" spans="1:8" x14ac:dyDescent="0.3">
      <c r="A1013" s="8" t="s">
        <v>304</v>
      </c>
      <c r="B1013" s="25" t="s">
        <v>5</v>
      </c>
      <c r="C1013" s="8" t="s">
        <v>274</v>
      </c>
      <c r="D1013" s="8" t="s">
        <v>301</v>
      </c>
      <c r="E1013" s="26">
        <v>384.15544295126665</v>
      </c>
      <c r="F1013" s="27">
        <f>Tabella3[[#This Row],[Comunicazioni
'[N']]]/571621</f>
        <v>6.7204571377060438E-4</v>
      </c>
      <c r="G1013" s="20"/>
      <c r="H1013" s="27">
        <f>Tabella3[[#This Row],[PESO Comunicazioni 
'[%']]]*Tabella3[[#This Row],[Copertura 
'[No = 0 ; SI = 1']]]</f>
        <v>0</v>
      </c>
    </row>
    <row r="1014" spans="1:8" x14ac:dyDescent="0.3">
      <c r="A1014" s="8" t="s">
        <v>305</v>
      </c>
      <c r="B1014" s="25" t="s">
        <v>5</v>
      </c>
      <c r="C1014" s="8" t="s">
        <v>274</v>
      </c>
      <c r="D1014" s="8" t="s">
        <v>301</v>
      </c>
      <c r="E1014" s="26">
        <v>9.0633508899422353</v>
      </c>
      <c r="F1014" s="27">
        <f>Tabella3[[#This Row],[Comunicazioni
'[N']]]/571621</f>
        <v>1.5855524709453004E-5</v>
      </c>
      <c r="G1014" s="20"/>
      <c r="H1014" s="27">
        <f>Tabella3[[#This Row],[PESO Comunicazioni 
'[%']]]*Tabella3[[#This Row],[Copertura 
'[No = 0 ; SI = 1']]]</f>
        <v>0</v>
      </c>
    </row>
    <row r="1015" spans="1:8" x14ac:dyDescent="0.3">
      <c r="A1015" s="8" t="s">
        <v>306</v>
      </c>
      <c r="B1015" s="25" t="s">
        <v>5</v>
      </c>
      <c r="C1015" s="8" t="s">
        <v>274</v>
      </c>
      <c r="D1015" s="8" t="s">
        <v>301</v>
      </c>
      <c r="E1015" s="26">
        <v>745.18418412264896</v>
      </c>
      <c r="F1015" s="27">
        <f>Tabella3[[#This Row],[Comunicazioni
'[N']]]/571621</f>
        <v>1.3036333236928822E-3</v>
      </c>
      <c r="G1015" s="20"/>
      <c r="H1015" s="27">
        <f>Tabella3[[#This Row],[PESO Comunicazioni 
'[%']]]*Tabella3[[#This Row],[Copertura 
'[No = 0 ; SI = 1']]]</f>
        <v>0</v>
      </c>
    </row>
    <row r="1016" spans="1:8" x14ac:dyDescent="0.3">
      <c r="A1016" s="8" t="s">
        <v>307</v>
      </c>
      <c r="B1016" s="25" t="s">
        <v>5</v>
      </c>
      <c r="C1016" s="8" t="s">
        <v>274</v>
      </c>
      <c r="D1016" s="8" t="s">
        <v>301</v>
      </c>
      <c r="E1016" s="26">
        <v>49.066376276403524</v>
      </c>
      <c r="F1016" s="27">
        <f>Tabella3[[#This Row],[Comunicazioni
'[N']]]/571621</f>
        <v>8.5837252788829526E-5</v>
      </c>
      <c r="G1016" s="20"/>
      <c r="H1016" s="27">
        <f>Tabella3[[#This Row],[PESO Comunicazioni 
'[%']]]*Tabella3[[#This Row],[Copertura 
'[No = 0 ; SI = 1']]]</f>
        <v>0</v>
      </c>
    </row>
    <row r="1017" spans="1:8" x14ac:dyDescent="0.3">
      <c r="A1017" s="8" t="s">
        <v>308</v>
      </c>
      <c r="B1017" s="25" t="s">
        <v>5</v>
      </c>
      <c r="C1017" s="8" t="s">
        <v>274</v>
      </c>
      <c r="D1017" s="8" t="s">
        <v>301</v>
      </c>
      <c r="E1017" s="26">
        <v>165.95026334913354</v>
      </c>
      <c r="F1017" s="27">
        <f>Tabella3[[#This Row],[Comunicazioni
'[N']]]/571621</f>
        <v>2.9031519721832042E-4</v>
      </c>
      <c r="G1017" s="20"/>
      <c r="H1017" s="27">
        <f>Tabella3[[#This Row],[PESO Comunicazioni 
'[%']]]*Tabella3[[#This Row],[Copertura 
'[No = 0 ; SI = 1']]]</f>
        <v>0</v>
      </c>
    </row>
    <row r="1018" spans="1:8" x14ac:dyDescent="0.3">
      <c r="A1018" s="8" t="s">
        <v>309</v>
      </c>
      <c r="B1018" s="25" t="s">
        <v>5</v>
      </c>
      <c r="C1018" s="8" t="s">
        <v>274</v>
      </c>
      <c r="D1018" s="8" t="s">
        <v>301</v>
      </c>
      <c r="E1018" s="26">
        <v>737.3108859025333</v>
      </c>
      <c r="F1018" s="27">
        <f>Tabella3[[#This Row],[Comunicazioni
'[N']]]/571621</f>
        <v>1.2898596900787992E-3</v>
      </c>
      <c r="G1018" s="20"/>
      <c r="H1018" s="27">
        <f>Tabella3[[#This Row],[PESO Comunicazioni 
'[%']]]*Tabella3[[#This Row],[Copertura 
'[No = 0 ; SI = 1']]]</f>
        <v>0</v>
      </c>
    </row>
    <row r="1019" spans="1:8" x14ac:dyDescent="0.3">
      <c r="A1019" s="8" t="s">
        <v>310</v>
      </c>
      <c r="B1019" s="25" t="s">
        <v>5</v>
      </c>
      <c r="C1019" s="8" t="s">
        <v>274</v>
      </c>
      <c r="D1019" s="8" t="s">
        <v>301</v>
      </c>
      <c r="E1019" s="26">
        <v>1302.5372432098957</v>
      </c>
      <c r="F1019" s="27">
        <f>Tabella3[[#This Row],[Comunicazioni
'[N']]]/571621</f>
        <v>2.2786728325409592E-3</v>
      </c>
      <c r="G1019" s="20"/>
      <c r="H1019" s="27">
        <f>Tabella3[[#This Row],[PESO Comunicazioni 
'[%']]]*Tabella3[[#This Row],[Copertura 
'[No = 0 ; SI = 1']]]</f>
        <v>0</v>
      </c>
    </row>
    <row r="1020" spans="1:8" x14ac:dyDescent="0.3">
      <c r="A1020" s="8" t="s">
        <v>311</v>
      </c>
      <c r="B1020" s="25" t="s">
        <v>5</v>
      </c>
      <c r="C1020" s="8" t="s">
        <v>274</v>
      </c>
      <c r="D1020" s="8" t="s">
        <v>301</v>
      </c>
      <c r="E1020" s="26">
        <v>363.77685030484395</v>
      </c>
      <c r="F1020" s="27">
        <f>Tabella3[[#This Row],[Comunicazioni
'[N']]]/571621</f>
        <v>6.3639518195595323E-4</v>
      </c>
      <c r="G1020" s="20"/>
      <c r="H1020" s="27">
        <f>Tabella3[[#This Row],[PESO Comunicazioni 
'[%']]]*Tabella3[[#This Row],[Copertura 
'[No = 0 ; SI = 1']]]</f>
        <v>0</v>
      </c>
    </row>
    <row r="1021" spans="1:8" x14ac:dyDescent="0.3">
      <c r="A1021" s="8" t="s">
        <v>312</v>
      </c>
      <c r="B1021" s="25" t="s">
        <v>5</v>
      </c>
      <c r="C1021" s="8" t="s">
        <v>274</v>
      </c>
      <c r="D1021" s="8" t="s">
        <v>301</v>
      </c>
      <c r="E1021" s="26">
        <v>36.443456229595661</v>
      </c>
      <c r="F1021" s="27">
        <f>Tabella3[[#This Row],[Comunicazioni
'[N']]]/571621</f>
        <v>6.3754579047298229E-5</v>
      </c>
      <c r="G1021" s="20"/>
      <c r="H1021" s="27">
        <f>Tabella3[[#This Row],[PESO Comunicazioni 
'[%']]]*Tabella3[[#This Row],[Copertura 
'[No = 0 ; SI = 1']]]</f>
        <v>0</v>
      </c>
    </row>
    <row r="1022" spans="1:8" x14ac:dyDescent="0.3">
      <c r="A1022" s="8" t="s">
        <v>313</v>
      </c>
      <c r="B1022" s="25" t="s">
        <v>5</v>
      </c>
      <c r="C1022" s="8" t="s">
        <v>274</v>
      </c>
      <c r="D1022" s="8" t="s">
        <v>301</v>
      </c>
      <c r="E1022" s="26">
        <v>77.630483512961078</v>
      </c>
      <c r="F1022" s="27">
        <f>Tabella3[[#This Row],[Comunicazioni
'[N']]]/571621</f>
        <v>1.3580761293402637E-4</v>
      </c>
      <c r="G1022" s="20"/>
      <c r="H1022" s="27">
        <f>Tabella3[[#This Row],[PESO Comunicazioni 
'[%']]]*Tabella3[[#This Row],[Copertura 
'[No = 0 ; SI = 1']]]</f>
        <v>0</v>
      </c>
    </row>
    <row r="1023" spans="1:8" x14ac:dyDescent="0.3">
      <c r="A1023" s="8" t="s">
        <v>314</v>
      </c>
      <c r="B1023" s="25" t="s">
        <v>5</v>
      </c>
      <c r="C1023" s="8" t="s">
        <v>274</v>
      </c>
      <c r="D1023" s="8" t="s">
        <v>301</v>
      </c>
      <c r="E1023" s="26">
        <v>60.505294426307252</v>
      </c>
      <c r="F1023" s="27">
        <f>Tabella3[[#This Row],[Comunicazioni
'[N']]]/571621</f>
        <v>1.0584862072300921E-4</v>
      </c>
      <c r="G1023" s="20"/>
      <c r="H1023" s="27">
        <f>Tabella3[[#This Row],[PESO Comunicazioni 
'[%']]]*Tabella3[[#This Row],[Copertura 
'[No = 0 ; SI = 1']]]</f>
        <v>0</v>
      </c>
    </row>
    <row r="1024" spans="1:8" x14ac:dyDescent="0.3">
      <c r="A1024" s="8" t="s">
        <v>315</v>
      </c>
      <c r="B1024" s="25" t="s">
        <v>5</v>
      </c>
      <c r="C1024" s="8" t="s">
        <v>274</v>
      </c>
      <c r="D1024" s="8" t="s">
        <v>301</v>
      </c>
      <c r="E1024" s="26">
        <v>127.50983250599919</v>
      </c>
      <c r="F1024" s="27">
        <f>Tabella3[[#This Row],[Comunicazioni
'[N']]]/571621</f>
        <v>2.2306708904326327E-4</v>
      </c>
      <c r="G1024" s="20"/>
      <c r="H1024" s="27">
        <f>Tabella3[[#This Row],[PESO Comunicazioni 
'[%']]]*Tabella3[[#This Row],[Copertura 
'[No = 0 ; SI = 1']]]</f>
        <v>0</v>
      </c>
    </row>
    <row r="1025" spans="1:8" x14ac:dyDescent="0.3">
      <c r="A1025" s="8" t="s">
        <v>316</v>
      </c>
      <c r="B1025" s="25" t="s">
        <v>5</v>
      </c>
      <c r="C1025" s="8" t="s">
        <v>274</v>
      </c>
      <c r="D1025" s="8" t="s">
        <v>301</v>
      </c>
      <c r="E1025" s="26">
        <v>299.58679763501721</v>
      </c>
      <c r="F1025" s="27">
        <f>Tabella3[[#This Row],[Comunicazioni
'[N']]]/571621</f>
        <v>5.241004050498796E-4</v>
      </c>
      <c r="G1025" s="20"/>
      <c r="H1025" s="27">
        <f>Tabella3[[#This Row],[PESO Comunicazioni 
'[%']]]*Tabella3[[#This Row],[Copertura 
'[No = 0 ; SI = 1']]]</f>
        <v>0</v>
      </c>
    </row>
    <row r="1026" spans="1:8" x14ac:dyDescent="0.3">
      <c r="A1026" s="8" t="s">
        <v>317</v>
      </c>
      <c r="B1026" s="25" t="s">
        <v>5</v>
      </c>
      <c r="C1026" s="8" t="s">
        <v>274</v>
      </c>
      <c r="D1026" s="8" t="s">
        <v>301</v>
      </c>
      <c r="E1026" s="26">
        <v>205.82961234217163</v>
      </c>
      <c r="F1026" s="27">
        <f>Tabella3[[#This Row],[Comunicazioni
'[N']]]/571621</f>
        <v>3.6008056446871551E-4</v>
      </c>
      <c r="G1026" s="20"/>
      <c r="H1026" s="27">
        <f>Tabella3[[#This Row],[PESO Comunicazioni 
'[%']]]*Tabella3[[#This Row],[Copertura 
'[No = 0 ; SI = 1']]]</f>
        <v>0</v>
      </c>
    </row>
    <row r="1027" spans="1:8" x14ac:dyDescent="0.3">
      <c r="A1027" s="8" t="s">
        <v>318</v>
      </c>
      <c r="B1027" s="25" t="s">
        <v>5</v>
      </c>
      <c r="C1027" s="8" t="s">
        <v>274</v>
      </c>
      <c r="D1027" s="8" t="s">
        <v>301</v>
      </c>
      <c r="E1027" s="26">
        <v>167.2655051056141</v>
      </c>
      <c r="F1027" s="27">
        <f>Tabella3[[#This Row],[Comunicazioni
'[N']]]/571621</f>
        <v>2.9261609546467695E-4</v>
      </c>
      <c r="G1027" s="20"/>
      <c r="H1027" s="27">
        <f>Tabella3[[#This Row],[PESO Comunicazioni 
'[%']]]*Tabella3[[#This Row],[Copertura 
'[No = 0 ; SI = 1']]]</f>
        <v>0</v>
      </c>
    </row>
    <row r="1028" spans="1:8" x14ac:dyDescent="0.3">
      <c r="A1028" s="8" t="s">
        <v>319</v>
      </c>
      <c r="B1028" s="25" t="s">
        <v>5</v>
      </c>
      <c r="C1028" s="8" t="s">
        <v>274</v>
      </c>
      <c r="D1028" s="8" t="s">
        <v>301</v>
      </c>
      <c r="E1028" s="26">
        <v>3266.2301115968025</v>
      </c>
      <c r="F1028" s="27">
        <f>Tabella3[[#This Row],[Comunicazioni
'[N']]]/571621</f>
        <v>5.7139785130301416E-3</v>
      </c>
      <c r="G1028" s="20"/>
      <c r="H1028" s="27">
        <f>Tabella3[[#This Row],[PESO Comunicazioni 
'[%']]]*Tabella3[[#This Row],[Copertura 
'[No = 0 ; SI = 1']]]</f>
        <v>0</v>
      </c>
    </row>
    <row r="1029" spans="1:8" x14ac:dyDescent="0.3">
      <c r="A1029" s="8" t="s">
        <v>320</v>
      </c>
      <c r="B1029" s="25" t="s">
        <v>5</v>
      </c>
      <c r="C1029" s="8" t="s">
        <v>274</v>
      </c>
      <c r="D1029" s="8" t="s">
        <v>301</v>
      </c>
      <c r="E1029" s="26">
        <v>203.57772147563333</v>
      </c>
      <c r="F1029" s="27">
        <f>Tabella3[[#This Row],[Comunicazioni
'[N']]]/571621</f>
        <v>3.5614108207297025E-4</v>
      </c>
      <c r="G1029" s="20"/>
      <c r="H1029" s="27">
        <f>Tabella3[[#This Row],[PESO Comunicazioni 
'[%']]]*Tabella3[[#This Row],[Copertura 
'[No = 0 ; SI = 1']]]</f>
        <v>0</v>
      </c>
    </row>
    <row r="1030" spans="1:8" x14ac:dyDescent="0.3">
      <c r="A1030" s="8" t="s">
        <v>321</v>
      </c>
      <c r="B1030" s="25" t="s">
        <v>5</v>
      </c>
      <c r="C1030" s="8" t="s">
        <v>274</v>
      </c>
      <c r="D1030" s="8" t="s">
        <v>301</v>
      </c>
      <c r="E1030" s="26">
        <v>256.45555777544081</v>
      </c>
      <c r="F1030" s="27">
        <f>Tabella3[[#This Row],[Comunicazioni
'[N']]]/571621</f>
        <v>4.4864614451785501E-4</v>
      </c>
      <c r="G1030" s="20"/>
      <c r="H1030" s="27">
        <f>Tabella3[[#This Row],[PESO Comunicazioni 
'[%']]]*Tabella3[[#This Row],[Copertura 
'[No = 0 ; SI = 1']]]</f>
        <v>0</v>
      </c>
    </row>
    <row r="1031" spans="1:8" x14ac:dyDescent="0.3">
      <c r="A1031" s="8" t="s">
        <v>322</v>
      </c>
      <c r="B1031" s="25" t="s">
        <v>5</v>
      </c>
      <c r="C1031" s="8" t="s">
        <v>274</v>
      </c>
      <c r="D1031" s="8" t="s">
        <v>301</v>
      </c>
      <c r="E1031" s="26">
        <v>316.90052669826707</v>
      </c>
      <c r="F1031" s="27">
        <f>Tabella3[[#This Row],[Comunicazioni
'[N']]]/571621</f>
        <v>5.5438923114837818E-4</v>
      </c>
      <c r="G1031" s="20"/>
      <c r="H1031" s="27">
        <f>Tabella3[[#This Row],[PESO Comunicazioni 
'[%']]]*Tabella3[[#This Row],[Copertura 
'[No = 0 ; SI = 1']]]</f>
        <v>0</v>
      </c>
    </row>
    <row r="1032" spans="1:8" x14ac:dyDescent="0.3">
      <c r="A1032" s="8" t="s">
        <v>323</v>
      </c>
      <c r="B1032" s="25" t="s">
        <v>5</v>
      </c>
      <c r="C1032" s="8" t="s">
        <v>274</v>
      </c>
      <c r="D1032" s="8" t="s">
        <v>301</v>
      </c>
      <c r="E1032" s="26">
        <v>389.59133571470915</v>
      </c>
      <c r="F1032" s="27">
        <f>Tabella3[[#This Row],[Comunicazioni
'[N']]]/571621</f>
        <v>6.815553237454697E-4</v>
      </c>
      <c r="G1032" s="20"/>
      <c r="H1032" s="27">
        <f>Tabella3[[#This Row],[PESO Comunicazioni 
'[%']]]*Tabella3[[#This Row],[Copertura 
'[No = 0 ; SI = 1']]]</f>
        <v>0</v>
      </c>
    </row>
    <row r="1033" spans="1:8" x14ac:dyDescent="0.3">
      <c r="A1033" s="8" t="s">
        <v>324</v>
      </c>
      <c r="B1033" s="25" t="s">
        <v>5</v>
      </c>
      <c r="C1033" s="8" t="s">
        <v>274</v>
      </c>
      <c r="D1033" s="8" t="s">
        <v>301</v>
      </c>
      <c r="E1033" s="26">
        <v>101.63199620619173</v>
      </c>
      <c r="F1033" s="27">
        <f>Tabella3[[#This Row],[Comunicazioni
'[N']]]/571621</f>
        <v>1.7779612051725135E-4</v>
      </c>
      <c r="G1033" s="20"/>
      <c r="H1033" s="27">
        <f>Tabella3[[#This Row],[PESO Comunicazioni 
'[%']]]*Tabella3[[#This Row],[Copertura 
'[No = 0 ; SI = 1']]]</f>
        <v>0</v>
      </c>
    </row>
    <row r="1034" spans="1:8" x14ac:dyDescent="0.3">
      <c r="A1034" s="8" t="s">
        <v>325</v>
      </c>
      <c r="B1034" s="25" t="s">
        <v>5</v>
      </c>
      <c r="C1034" s="8" t="s">
        <v>274</v>
      </c>
      <c r="D1034" s="8" t="s">
        <v>301</v>
      </c>
      <c r="E1034" s="26">
        <v>64.004538079691926</v>
      </c>
      <c r="F1034" s="27">
        <f>Tabella3[[#This Row],[Comunicazioni
'[N']]]/571621</f>
        <v>1.1197023566260149E-4</v>
      </c>
      <c r="G1034" s="20"/>
      <c r="H1034" s="27">
        <f>Tabella3[[#This Row],[PESO Comunicazioni 
'[%']]]*Tabella3[[#This Row],[Copertura 
'[No = 0 ; SI = 1']]]</f>
        <v>0</v>
      </c>
    </row>
    <row r="1035" spans="1:8" x14ac:dyDescent="0.3">
      <c r="A1035" s="8" t="s">
        <v>326</v>
      </c>
      <c r="B1035" s="25" t="s">
        <v>5</v>
      </c>
      <c r="C1035" s="8" t="s">
        <v>274</v>
      </c>
      <c r="D1035" s="8" t="s">
        <v>301</v>
      </c>
      <c r="E1035" s="26">
        <v>115.69685978936459</v>
      </c>
      <c r="F1035" s="27">
        <f>Tabella3[[#This Row],[Comunicazioni
'[N']]]/571621</f>
        <v>2.0240134597812991E-4</v>
      </c>
      <c r="G1035" s="20"/>
      <c r="H1035" s="27">
        <f>Tabella3[[#This Row],[PESO Comunicazioni 
'[%']]]*Tabella3[[#This Row],[Copertura 
'[No = 0 ; SI = 1']]]</f>
        <v>0</v>
      </c>
    </row>
    <row r="1036" spans="1:8" x14ac:dyDescent="0.3">
      <c r="A1036" s="8" t="s">
        <v>327</v>
      </c>
      <c r="B1036" s="25" t="s">
        <v>5</v>
      </c>
      <c r="C1036" s="8" t="s">
        <v>274</v>
      </c>
      <c r="D1036" s="8" t="s">
        <v>301</v>
      </c>
      <c r="E1036" s="26">
        <v>141.25945433269152</v>
      </c>
      <c r="F1036" s="27">
        <f>Tabella3[[#This Row],[Comunicazioni
'[N']]]/571621</f>
        <v>2.4712082714366951E-4</v>
      </c>
      <c r="G1036" s="20"/>
      <c r="H1036" s="27">
        <f>Tabella3[[#This Row],[PESO Comunicazioni 
'[%']]]*Tabella3[[#This Row],[Copertura 
'[No = 0 ; SI = 1']]]</f>
        <v>0</v>
      </c>
    </row>
    <row r="1037" spans="1:8" x14ac:dyDescent="0.3">
      <c r="A1037" s="8" t="s">
        <v>328</v>
      </c>
      <c r="B1037" s="25" t="s">
        <v>5</v>
      </c>
      <c r="C1037" s="8" t="s">
        <v>274</v>
      </c>
      <c r="D1037" s="8" t="s">
        <v>301</v>
      </c>
      <c r="E1037" s="26">
        <v>145.76172337253749</v>
      </c>
      <c r="F1037" s="27">
        <f>Tabella3[[#This Row],[Comunicazioni
'[N']]]/571621</f>
        <v>2.549971456131554E-4</v>
      </c>
      <c r="G1037" s="20"/>
      <c r="H1037" s="27">
        <f>Tabella3[[#This Row],[PESO Comunicazioni 
'[%']]]*Tabella3[[#This Row],[Copertura 
'[No = 0 ; SI = 1']]]</f>
        <v>0</v>
      </c>
    </row>
    <row r="1038" spans="1:8" x14ac:dyDescent="0.3">
      <c r="A1038" s="8" t="s">
        <v>329</v>
      </c>
      <c r="B1038" s="25" t="s">
        <v>5</v>
      </c>
      <c r="C1038" s="8" t="s">
        <v>274</v>
      </c>
      <c r="D1038" s="8" t="s">
        <v>301</v>
      </c>
      <c r="E1038" s="26">
        <v>14.627458126499794</v>
      </c>
      <c r="F1038" s="27">
        <f>Tabella3[[#This Row],[Comunicazioni
'[N']]]/571621</f>
        <v>2.5589434479313731E-5</v>
      </c>
      <c r="G1038" s="20"/>
      <c r="H1038" s="27">
        <f>Tabella3[[#This Row],[PESO Comunicazioni 
'[%']]]*Tabella3[[#This Row],[Copertura 
'[No = 0 ; SI = 1']]]</f>
        <v>0</v>
      </c>
    </row>
    <row r="1039" spans="1:8" x14ac:dyDescent="0.3">
      <c r="A1039" s="8" t="s">
        <v>330</v>
      </c>
      <c r="B1039" s="25" t="s">
        <v>5</v>
      </c>
      <c r="C1039" s="8" t="s">
        <v>274</v>
      </c>
      <c r="D1039" s="8" t="s">
        <v>301</v>
      </c>
      <c r="E1039" s="26">
        <v>242.83112503540229</v>
      </c>
      <c r="F1039" s="27">
        <f>Tabella3[[#This Row],[Comunicazioni
'[N']]]/571621</f>
        <v>4.2481141356843485E-4</v>
      </c>
      <c r="G1039" s="20"/>
      <c r="H1039" s="27">
        <f>Tabella3[[#This Row],[PESO Comunicazioni 
'[%']]]*Tabella3[[#This Row],[Copertura 
'[No = 0 ; SI = 1']]]</f>
        <v>0</v>
      </c>
    </row>
    <row r="1040" spans="1:8" x14ac:dyDescent="0.3">
      <c r="A1040" s="8" t="s">
        <v>331</v>
      </c>
      <c r="B1040" s="25" t="s">
        <v>5</v>
      </c>
      <c r="C1040" s="8" t="s">
        <v>274</v>
      </c>
      <c r="D1040" s="8" t="s">
        <v>301</v>
      </c>
      <c r="E1040" s="26">
        <v>60.503781733076607</v>
      </c>
      <c r="F1040" s="27">
        <f>Tabella3[[#This Row],[Comunicazioni
'[N']]]/571621</f>
        <v>1.0584597440100452E-4</v>
      </c>
      <c r="G1040" s="20"/>
      <c r="H1040" s="27">
        <f>Tabella3[[#This Row],[PESO Comunicazioni 
'[%']]]*Tabella3[[#This Row],[Copertura 
'[No = 0 ; SI = 1']]]</f>
        <v>0</v>
      </c>
    </row>
    <row r="1041" spans="1:8" x14ac:dyDescent="0.3">
      <c r="A1041" s="8" t="s">
        <v>332</v>
      </c>
      <c r="B1041" s="25" t="s">
        <v>5</v>
      </c>
      <c r="C1041" s="8" t="s">
        <v>274</v>
      </c>
      <c r="D1041" s="8" t="s">
        <v>301</v>
      </c>
      <c r="E1041" s="26">
        <v>1900.2946107284858</v>
      </c>
      <c r="F1041" s="27">
        <f>Tabella3[[#This Row],[Comunicazioni
'[N']]]/571621</f>
        <v>3.3243960783954506E-3</v>
      </c>
      <c r="G1041" s="20"/>
      <c r="H1041" s="27">
        <f>Tabella3[[#This Row],[PESO Comunicazioni 
'[%']]]*Tabella3[[#This Row],[Copertura 
'[No = 0 ; SI = 1']]]</f>
        <v>0</v>
      </c>
    </row>
    <row r="1042" spans="1:8" x14ac:dyDescent="0.3">
      <c r="A1042" s="8" t="s">
        <v>333</v>
      </c>
      <c r="B1042" s="25" t="s">
        <v>5</v>
      </c>
      <c r="C1042" s="8" t="s">
        <v>274</v>
      </c>
      <c r="D1042" s="8" t="s">
        <v>301</v>
      </c>
      <c r="E1042" s="26">
        <v>174.51285789246049</v>
      </c>
      <c r="F1042" s="27">
        <f>Tabella3[[#This Row],[Comunicazioni
'[N']]]/571621</f>
        <v>3.0529469332382907E-4</v>
      </c>
      <c r="G1042" s="20"/>
      <c r="H1042" s="27">
        <f>Tabella3[[#This Row],[PESO Comunicazioni 
'[%']]]*Tabella3[[#This Row],[Copertura 
'[No = 0 ; SI = 1']]]</f>
        <v>0</v>
      </c>
    </row>
    <row r="1043" spans="1:8" x14ac:dyDescent="0.3">
      <c r="A1043" s="8" t="s">
        <v>334</v>
      </c>
      <c r="B1043" s="25" t="s">
        <v>5</v>
      </c>
      <c r="C1043" s="8" t="s">
        <v>274</v>
      </c>
      <c r="D1043" s="8" t="s">
        <v>301</v>
      </c>
      <c r="E1043" s="26">
        <v>1.5625945433269153</v>
      </c>
      <c r="F1043" s="27">
        <f>Tabella3[[#This Row],[Comunicazioni
'[N']]]/571621</f>
        <v>2.7336199043193223E-6</v>
      </c>
      <c r="G1043" s="20"/>
      <c r="H1043" s="27">
        <f>Tabella3[[#This Row],[PESO Comunicazioni 
'[%']]]*Tabella3[[#This Row],[Copertura 
'[No = 0 ; SI = 1']]]</f>
        <v>0</v>
      </c>
    </row>
    <row r="1044" spans="1:8" x14ac:dyDescent="0.3">
      <c r="A1044" s="8" t="s">
        <v>335</v>
      </c>
      <c r="B1044" s="25" t="s">
        <v>5</v>
      </c>
      <c r="C1044" s="8" t="s">
        <v>274</v>
      </c>
      <c r="D1044" s="8" t="s">
        <v>301</v>
      </c>
      <c r="E1044" s="26">
        <v>422.53554829092013</v>
      </c>
      <c r="F1044" s="27">
        <f>Tabella3[[#This Row],[Comunicazioni
'[N']]]/571621</f>
        <v>7.3918828785317565E-4</v>
      </c>
      <c r="G1044" s="20"/>
      <c r="H1044" s="27">
        <f>Tabella3[[#This Row],[PESO Comunicazioni 
'[%']]]*Tabella3[[#This Row],[Copertura 
'[No = 0 ; SI = 1']]]</f>
        <v>0</v>
      </c>
    </row>
    <row r="1045" spans="1:8" x14ac:dyDescent="0.3">
      <c r="A1045" s="8" t="s">
        <v>336</v>
      </c>
      <c r="B1045" s="25" t="s">
        <v>5</v>
      </c>
      <c r="C1045" s="8" t="s">
        <v>274</v>
      </c>
      <c r="D1045" s="8" t="s">
        <v>301</v>
      </c>
      <c r="E1045" s="26">
        <v>95.819023489557139</v>
      </c>
      <c r="F1045" s="27">
        <f>Tabella3[[#This Row],[Comunicazioni
'[N']]]/571621</f>
        <v>1.6762684276742305E-4</v>
      </c>
      <c r="G1045" s="20"/>
      <c r="H1045" s="27">
        <f>Tabella3[[#This Row],[PESO Comunicazioni 
'[%']]]*Tabella3[[#This Row],[Copertura 
'[No = 0 ; SI = 1']]]</f>
        <v>0</v>
      </c>
    </row>
    <row r="1046" spans="1:8" x14ac:dyDescent="0.3">
      <c r="A1046" s="8" t="s">
        <v>337</v>
      </c>
      <c r="B1046" s="25" t="s">
        <v>5</v>
      </c>
      <c r="C1046" s="8" t="s">
        <v>274</v>
      </c>
      <c r="D1046" s="8" t="s">
        <v>301</v>
      </c>
      <c r="E1046" s="26">
        <v>872.69552932187867</v>
      </c>
      <c r="F1046" s="27">
        <f>Tabella3[[#This Row],[Comunicazioni
'[N']]]/571621</f>
        <v>1.5267030590581498E-3</v>
      </c>
      <c r="G1046" s="20"/>
      <c r="H1046" s="27">
        <f>Tabella3[[#This Row],[PESO Comunicazioni 
'[%']]]*Tabella3[[#This Row],[Copertura 
'[No = 0 ; SI = 1']]]</f>
        <v>0</v>
      </c>
    </row>
    <row r="1047" spans="1:8" x14ac:dyDescent="0.3">
      <c r="A1047" s="8" t="s">
        <v>338</v>
      </c>
      <c r="B1047" s="25" t="s">
        <v>5</v>
      </c>
      <c r="C1047" s="8" t="s">
        <v>274</v>
      </c>
      <c r="D1047" s="8" t="s">
        <v>301</v>
      </c>
      <c r="E1047" s="26">
        <v>231.82809964894102</v>
      </c>
      <c r="F1047" s="27">
        <f>Tabella3[[#This Row],[Comunicazioni
'[N']]]/571621</f>
        <v>4.0556260117969955E-4</v>
      </c>
      <c r="G1047" s="20"/>
      <c r="H1047" s="27">
        <f>Tabella3[[#This Row],[PESO Comunicazioni 
'[%']]]*Tabella3[[#This Row],[Copertura 
'[No = 0 ; SI = 1']]]</f>
        <v>0</v>
      </c>
    </row>
    <row r="1048" spans="1:8" x14ac:dyDescent="0.3">
      <c r="A1048" s="8" t="s">
        <v>339</v>
      </c>
      <c r="B1048" s="25" t="s">
        <v>5</v>
      </c>
      <c r="C1048" s="8" t="s">
        <v>274</v>
      </c>
      <c r="D1048" s="8" t="s">
        <v>301</v>
      </c>
      <c r="E1048" s="26">
        <v>62.692321709672676</v>
      </c>
      <c r="F1048" s="27">
        <f>Tabella3[[#This Row],[Comunicazioni
'[N']]]/571621</f>
        <v>1.096746300602544E-4</v>
      </c>
      <c r="G1048" s="20"/>
      <c r="H1048" s="27">
        <f>Tabella3[[#This Row],[PESO Comunicazioni 
'[%']]]*Tabella3[[#This Row],[Copertura 
'[No = 0 ; SI = 1']]]</f>
        <v>0</v>
      </c>
    </row>
    <row r="1049" spans="1:8" x14ac:dyDescent="0.3">
      <c r="A1049" s="8" t="s">
        <v>340</v>
      </c>
      <c r="B1049" s="25" t="s">
        <v>5</v>
      </c>
      <c r="C1049" s="8" t="s">
        <v>274</v>
      </c>
      <c r="D1049" s="8" t="s">
        <v>301</v>
      </c>
      <c r="E1049" s="26">
        <v>682.92624248318805</v>
      </c>
      <c r="F1049" s="27">
        <f>Tabella3[[#This Row],[Comunicazioni
'[N']]]/571621</f>
        <v>1.1947186028560674E-3</v>
      </c>
      <c r="G1049" s="20"/>
      <c r="H1049" s="27">
        <f>Tabella3[[#This Row],[PESO Comunicazioni 
'[%']]]*Tabella3[[#This Row],[Copertura 
'[No = 0 ; SI = 1']]]</f>
        <v>0</v>
      </c>
    </row>
    <row r="1050" spans="1:8" x14ac:dyDescent="0.3">
      <c r="A1050" s="8" t="s">
        <v>341</v>
      </c>
      <c r="B1050" s="25" t="s">
        <v>5</v>
      </c>
      <c r="C1050" s="8" t="s">
        <v>274</v>
      </c>
      <c r="D1050" s="8" t="s">
        <v>301</v>
      </c>
      <c r="E1050" s="26">
        <v>53.692321709672676</v>
      </c>
      <c r="F1050" s="27">
        <f>Tabella3[[#This Row],[Comunicazioni
'[N']]]/571621</f>
        <v>9.3929932087296792E-5</v>
      </c>
      <c r="G1050" s="20"/>
      <c r="H1050" s="27">
        <f>Tabella3[[#This Row],[PESO Comunicazioni 
'[%']]]*Tabella3[[#This Row],[Copertura 
'[No = 0 ; SI = 1']]]</f>
        <v>0</v>
      </c>
    </row>
    <row r="1051" spans="1:8" x14ac:dyDescent="0.3">
      <c r="A1051" s="8" t="s">
        <v>342</v>
      </c>
      <c r="B1051" s="25" t="s">
        <v>5</v>
      </c>
      <c r="C1051" s="8" t="s">
        <v>274</v>
      </c>
      <c r="D1051" s="8" t="s">
        <v>301</v>
      </c>
      <c r="E1051" s="26">
        <v>815.6864531624949</v>
      </c>
      <c r="F1051" s="27">
        <f>Tabella3[[#This Row],[Comunicazioni
'[N']]]/571621</f>
        <v>1.4269707606307236E-3</v>
      </c>
      <c r="G1051" s="20"/>
      <c r="H1051" s="27">
        <f>Tabella3[[#This Row],[PESO Comunicazioni 
'[%']]]*Tabella3[[#This Row],[Copertura 
'[No = 0 ; SI = 1']]]</f>
        <v>0</v>
      </c>
    </row>
    <row r="1052" spans="1:8" x14ac:dyDescent="0.3">
      <c r="A1052" s="8" t="s">
        <v>343</v>
      </c>
      <c r="B1052" s="25" t="s">
        <v>5</v>
      </c>
      <c r="C1052" s="8" t="s">
        <v>274</v>
      </c>
      <c r="D1052" s="8" t="s">
        <v>301</v>
      </c>
      <c r="E1052" s="26">
        <v>338.65166121819004</v>
      </c>
      <c r="F1052" s="27">
        <f>Tabella3[[#This Row],[Comunicazioni
'[N']]]/571621</f>
        <v>5.9244090265786259E-4</v>
      </c>
      <c r="G1052" s="20"/>
      <c r="H1052" s="27">
        <f>Tabella3[[#This Row],[PESO Comunicazioni 
'[%']]]*Tabella3[[#This Row],[Copertura 
'[No = 0 ; SI = 1']]]</f>
        <v>0</v>
      </c>
    </row>
    <row r="1053" spans="1:8" x14ac:dyDescent="0.3">
      <c r="A1053" s="8" t="s">
        <v>344</v>
      </c>
      <c r="B1053" s="25" t="s">
        <v>5</v>
      </c>
      <c r="C1053" s="8" t="s">
        <v>274</v>
      </c>
      <c r="D1053" s="8" t="s">
        <v>301</v>
      </c>
      <c r="E1053" s="26">
        <v>668.61251341993807</v>
      </c>
      <c r="F1053" s="27">
        <f>Tabella3[[#This Row],[Comunicazioni
'[N']]]/571621</f>
        <v>1.1696780094152209E-3</v>
      </c>
      <c r="G1053" s="20"/>
      <c r="H1053" s="27">
        <f>Tabella3[[#This Row],[PESO Comunicazioni 
'[%']]]*Tabella3[[#This Row],[Copertura 
'[No = 0 ; SI = 1']]]</f>
        <v>0</v>
      </c>
    </row>
    <row r="1054" spans="1:8" x14ac:dyDescent="0.3">
      <c r="A1054" s="8" t="s">
        <v>345</v>
      </c>
      <c r="B1054" s="25" t="s">
        <v>5</v>
      </c>
      <c r="C1054" s="8" t="s">
        <v>274</v>
      </c>
      <c r="D1054" s="8" t="s">
        <v>301</v>
      </c>
      <c r="E1054" s="26">
        <v>246.26853049207537</v>
      </c>
      <c r="F1054" s="27">
        <f>Tabella3[[#This Row],[Comunicazioni
'[N']]]/571621</f>
        <v>4.3082484809353638E-4</v>
      </c>
      <c r="G1054" s="20"/>
      <c r="H1054" s="27">
        <f>Tabella3[[#This Row],[PESO Comunicazioni 
'[%']]]*Tabella3[[#This Row],[Copertura 
'[No = 0 ; SI = 1']]]</f>
        <v>0</v>
      </c>
    </row>
    <row r="1055" spans="1:8" x14ac:dyDescent="0.3">
      <c r="A1055" s="8" t="s">
        <v>346</v>
      </c>
      <c r="B1055" s="25" t="s">
        <v>5</v>
      </c>
      <c r="C1055" s="8" t="s">
        <v>274</v>
      </c>
      <c r="D1055" s="8" t="s">
        <v>301</v>
      </c>
      <c r="E1055" s="26">
        <v>284.58528494178654</v>
      </c>
      <c r="F1055" s="27">
        <f>Tabella3[[#This Row],[Comunicazioni
'[N']]]/571621</f>
        <v>4.9785659543961219E-4</v>
      </c>
      <c r="G1055" s="20"/>
      <c r="H1055" s="27">
        <f>Tabella3[[#This Row],[PESO Comunicazioni 
'[%']]]*Tabella3[[#This Row],[Copertura 
'[No = 0 ; SI = 1']]]</f>
        <v>0</v>
      </c>
    </row>
    <row r="1056" spans="1:8" x14ac:dyDescent="0.3">
      <c r="A1056" s="8" t="s">
        <v>347</v>
      </c>
      <c r="B1056" s="25" t="s">
        <v>5</v>
      </c>
      <c r="C1056" s="8" t="s">
        <v>274</v>
      </c>
      <c r="D1056" s="8" t="s">
        <v>301</v>
      </c>
      <c r="E1056" s="26">
        <v>140.57167070271078</v>
      </c>
      <c r="F1056" s="27">
        <f>Tabella3[[#This Row],[Comunicazioni
'[N']]]/571621</f>
        <v>2.4591761097424826E-4</v>
      </c>
      <c r="G1056" s="20"/>
      <c r="H1056" s="27">
        <f>Tabella3[[#This Row],[PESO Comunicazioni 
'[%']]]*Tabella3[[#This Row],[Copertura 
'[No = 0 ; SI = 1']]]</f>
        <v>0</v>
      </c>
    </row>
    <row r="1057" spans="1:8" x14ac:dyDescent="0.3">
      <c r="A1057" s="8" t="s">
        <v>348</v>
      </c>
      <c r="B1057" s="25" t="s">
        <v>5</v>
      </c>
      <c r="C1057" s="8" t="s">
        <v>274</v>
      </c>
      <c r="D1057" s="8" t="s">
        <v>301</v>
      </c>
      <c r="E1057" s="26">
        <v>2.6877836299807454</v>
      </c>
      <c r="F1057" s="27">
        <f>Tabella3[[#This Row],[Comunicazioni
'[N']]]/571621</f>
        <v>4.7020379411896087E-6</v>
      </c>
      <c r="G1057" s="20"/>
      <c r="H1057" s="27">
        <f>Tabella3[[#This Row],[PESO Comunicazioni 
'[%']]]*Tabella3[[#This Row],[Copertura 
'[No = 0 ; SI = 1']]]</f>
        <v>0</v>
      </c>
    </row>
    <row r="1058" spans="1:8" x14ac:dyDescent="0.3">
      <c r="A1058" s="8" t="s">
        <v>349</v>
      </c>
      <c r="B1058" s="25" t="s">
        <v>5</v>
      </c>
      <c r="C1058" s="8" t="s">
        <v>274</v>
      </c>
      <c r="D1058" s="8" t="s">
        <v>301</v>
      </c>
      <c r="E1058" s="26">
        <v>203.82809964894102</v>
      </c>
      <c r="F1058" s="27">
        <f>Tabella3[[#This Row],[Comunicazioni
'[N']]]/571621</f>
        <v>3.5657909637494252E-4</v>
      </c>
      <c r="G1058" s="20"/>
      <c r="H1058" s="27">
        <f>Tabella3[[#This Row],[PESO Comunicazioni 
'[%']]]*Tabella3[[#This Row],[Copertura 
'[No = 0 ; SI = 1']]]</f>
        <v>0</v>
      </c>
    </row>
    <row r="1059" spans="1:8" x14ac:dyDescent="0.3">
      <c r="A1059" s="8" t="s">
        <v>350</v>
      </c>
      <c r="B1059" s="25" t="s">
        <v>5</v>
      </c>
      <c r="C1059" s="8" t="s">
        <v>274</v>
      </c>
      <c r="D1059" s="8" t="s">
        <v>301</v>
      </c>
      <c r="E1059" s="26">
        <v>34.440430843134372</v>
      </c>
      <c r="F1059" s="27">
        <f>Tabella3[[#This Row],[Comunicazioni
'[N']]]/571621</f>
        <v>6.0250464631520488E-5</v>
      </c>
      <c r="G1059" s="20"/>
      <c r="H1059" s="27">
        <f>Tabella3[[#This Row],[PESO Comunicazioni 
'[%']]]*Tabella3[[#This Row],[Copertura 
'[No = 0 ; SI = 1']]]</f>
        <v>0</v>
      </c>
    </row>
    <row r="1060" spans="1:8" x14ac:dyDescent="0.3">
      <c r="A1060" s="8" t="s">
        <v>351</v>
      </c>
      <c r="B1060" s="25" t="s">
        <v>5</v>
      </c>
      <c r="C1060" s="8" t="s">
        <v>274</v>
      </c>
      <c r="D1060" s="8" t="s">
        <v>301</v>
      </c>
      <c r="E1060" s="26">
        <v>880.88709468493607</v>
      </c>
      <c r="F1060" s="27">
        <f>Tabella3[[#This Row],[Comunicazioni
'[N']]]/571621</f>
        <v>1.5410334726767142E-3</v>
      </c>
      <c r="G1060" s="20"/>
      <c r="H1060" s="27">
        <f>Tabella3[[#This Row],[PESO Comunicazioni 
'[%']]]*Tabella3[[#This Row],[Copertura 
'[No = 0 ; SI = 1']]]</f>
        <v>0</v>
      </c>
    </row>
    <row r="1061" spans="1:8" x14ac:dyDescent="0.3">
      <c r="A1061" s="8" t="s">
        <v>352</v>
      </c>
      <c r="B1061" s="25" t="s">
        <v>5</v>
      </c>
      <c r="C1061" s="8" t="s">
        <v>274</v>
      </c>
      <c r="D1061" s="8" t="s">
        <v>301</v>
      </c>
      <c r="E1061" s="26">
        <v>1274.9852375191831</v>
      </c>
      <c r="F1061" s="27">
        <f>Tabella3[[#This Row],[Comunicazioni
'[N']]]/571621</f>
        <v>2.2304730538576837E-3</v>
      </c>
      <c r="G1061" s="20"/>
      <c r="H1061" s="27">
        <f>Tabella3[[#This Row],[PESO Comunicazioni 
'[%']]]*Tabella3[[#This Row],[Copertura 
'[No = 0 ; SI = 1']]]</f>
        <v>0</v>
      </c>
    </row>
    <row r="1062" spans="1:8" x14ac:dyDescent="0.3">
      <c r="A1062" s="8" t="s">
        <v>353</v>
      </c>
      <c r="B1062" s="25" t="s">
        <v>5</v>
      </c>
      <c r="C1062" s="8" t="s">
        <v>274</v>
      </c>
      <c r="D1062" s="8" t="s">
        <v>301</v>
      </c>
      <c r="E1062" s="26">
        <v>901.58546716753131</v>
      </c>
      <c r="F1062" s="27">
        <f>Tabella3[[#This Row],[Comunicazioni
'[N']]]/571621</f>
        <v>1.577243430817852E-3</v>
      </c>
      <c r="G1062" s="20"/>
      <c r="H1062" s="27">
        <f>Tabella3[[#This Row],[PESO Comunicazioni 
'[%']]]*Tabella3[[#This Row],[Copertura 
'[No = 0 ; SI = 1']]]</f>
        <v>0</v>
      </c>
    </row>
    <row r="1063" spans="1:8" x14ac:dyDescent="0.3">
      <c r="A1063" s="8" t="s">
        <v>354</v>
      </c>
      <c r="B1063" s="25" t="s">
        <v>5</v>
      </c>
      <c r="C1063" s="8" t="s">
        <v>274</v>
      </c>
      <c r="D1063" s="8" t="s">
        <v>301</v>
      </c>
      <c r="E1063" s="26">
        <v>197.76474875899876</v>
      </c>
      <c r="F1063" s="27">
        <f>Tabella3[[#This Row],[Comunicazioni
'[N']]]/571621</f>
        <v>3.4597180432314204E-4</v>
      </c>
      <c r="G1063" s="20"/>
      <c r="H1063" s="27">
        <f>Tabella3[[#This Row],[PESO Comunicazioni 
'[%']]]*Tabella3[[#This Row],[Copertura 
'[No = 0 ; SI = 1']]]</f>
        <v>0</v>
      </c>
    </row>
    <row r="1064" spans="1:8" x14ac:dyDescent="0.3">
      <c r="A1064" s="8" t="s">
        <v>355</v>
      </c>
      <c r="B1064" s="25" t="s">
        <v>5</v>
      </c>
      <c r="C1064" s="8" t="s">
        <v>274</v>
      </c>
      <c r="D1064" s="8" t="s">
        <v>301</v>
      </c>
      <c r="E1064" s="26">
        <v>288.77231222515195</v>
      </c>
      <c r="F1064" s="27">
        <f>Tabella3[[#This Row],[Comunicazioni
'[N']]]/571621</f>
        <v>5.0518142654862569E-4</v>
      </c>
      <c r="G1064" s="20"/>
      <c r="H1064" s="27">
        <f>Tabella3[[#This Row],[PESO Comunicazioni 
'[%']]]*Tabella3[[#This Row],[Copertura 
'[No = 0 ; SI = 1']]]</f>
        <v>0</v>
      </c>
    </row>
    <row r="1065" spans="1:8" s="8" customFormat="1" x14ac:dyDescent="0.3">
      <c r="B1065" s="8">
        <f>SUBTOTAL(103,Tabella3[DESTINAZIONE TARIFFARIA])</f>
        <v>1063</v>
      </c>
      <c r="E1065" s="29">
        <f>SUBTOTAL(109,Tabella3[Comunicazioni
'[N']])</f>
        <v>571621.21866430773</v>
      </c>
      <c r="F1065" s="22">
        <f>SUBTOTAL(109,Tabella3[PESO Comunicazioni 
'[%']])</f>
        <v>1.0000003825337209</v>
      </c>
      <c r="H1065" s="22">
        <f>SUBTOTAL(109,Tabella3[Copertura Puntuale Offerta])</f>
        <v>0</v>
      </c>
    </row>
    <row r="1066" spans="1:8" s="8" customFormat="1" x14ac:dyDescent="0.3"/>
    <row r="1067" spans="1:8" s="8" customFormat="1" ht="28.8" x14ac:dyDescent="0.3">
      <c r="E1067" s="5" t="s">
        <v>1332</v>
      </c>
      <c r="F1067" s="5" t="s">
        <v>1335</v>
      </c>
    </row>
    <row r="1068" spans="1:8" s="8" customFormat="1" x14ac:dyDescent="0.3">
      <c r="E1068" s="31">
        <v>1036757.9754522176</v>
      </c>
      <c r="F1068" s="12">
        <f>Tabella3[[#Totals],[Comunicazioni
'[N']]]/E1068</f>
        <v>0.55135454194598843</v>
      </c>
    </row>
    <row r="1069" spans="1:8" s="8" customFormat="1" x14ac:dyDescent="0.3"/>
    <row r="1070" spans="1:8" s="8" customFormat="1" x14ac:dyDescent="0.3"/>
    <row r="1071" spans="1:8" s="8" customFormat="1" x14ac:dyDescent="0.3"/>
    <row r="1072" spans="1:8" s="8" customFormat="1" x14ac:dyDescent="0.3"/>
    <row r="1073" s="8" customFormat="1" x14ac:dyDescent="0.3"/>
    <row r="1074" s="8" customFormat="1" x14ac:dyDescent="0.3"/>
    <row r="1075" s="8" customFormat="1" x14ac:dyDescent="0.3"/>
    <row r="1076" s="8" customFormat="1" x14ac:dyDescent="0.3"/>
    <row r="1077" s="8" customFormat="1" x14ac:dyDescent="0.3"/>
    <row r="1078" s="8" customFormat="1" x14ac:dyDescent="0.3"/>
    <row r="1079" s="8" customFormat="1" x14ac:dyDescent="0.3"/>
    <row r="1080" s="8" customFormat="1" x14ac:dyDescent="0.3"/>
    <row r="1081" s="8" customFormat="1" x14ac:dyDescent="0.3"/>
    <row r="1082" s="8" customFormat="1" x14ac:dyDescent="0.3"/>
    <row r="1083" s="8" customFormat="1" x14ac:dyDescent="0.3"/>
    <row r="1084" s="8" customFormat="1" x14ac:dyDescent="0.3"/>
    <row r="1085" s="8" customFormat="1" x14ac:dyDescent="0.3"/>
    <row r="1086" s="8" customFormat="1" x14ac:dyDescent="0.3"/>
    <row r="1087" s="8" customFormat="1" x14ac:dyDescent="0.3"/>
    <row r="1088" s="8" customFormat="1" x14ac:dyDescent="0.3"/>
    <row r="1089" s="8" customFormat="1" x14ac:dyDescent="0.3"/>
    <row r="1090" s="8" customFormat="1" x14ac:dyDescent="0.3"/>
    <row r="1091" s="8" customFormat="1" x14ac:dyDescent="0.3"/>
    <row r="1092" s="8" customFormat="1" x14ac:dyDescent="0.3"/>
    <row r="1093" s="8" customFormat="1" x14ac:dyDescent="0.3"/>
    <row r="1094" s="8" customFormat="1" x14ac:dyDescent="0.3"/>
    <row r="1095" s="8" customFormat="1" x14ac:dyDescent="0.3"/>
    <row r="1096" s="8" customFormat="1" x14ac:dyDescent="0.3"/>
    <row r="1097" s="8" customFormat="1" x14ac:dyDescent="0.3"/>
    <row r="1098" s="8" customFormat="1" x14ac:dyDescent="0.3"/>
    <row r="1099" s="8" customFormat="1" x14ac:dyDescent="0.3"/>
    <row r="1100" s="8" customFormat="1" x14ac:dyDescent="0.3"/>
    <row r="1101" s="8" customFormat="1" x14ac:dyDescent="0.3"/>
    <row r="1102" s="8" customFormat="1" x14ac:dyDescent="0.3"/>
    <row r="1103" s="8" customFormat="1" x14ac:dyDescent="0.3"/>
    <row r="1104" s="8" customFormat="1" x14ac:dyDescent="0.3"/>
    <row r="1105" s="8" customFormat="1" x14ac:dyDescent="0.3"/>
    <row r="1106" s="8" customFormat="1" x14ac:dyDescent="0.3"/>
    <row r="1107" s="8" customFormat="1" x14ac:dyDescent="0.3"/>
    <row r="1108" s="8" customFormat="1" x14ac:dyDescent="0.3"/>
    <row r="1109" s="8" customFormat="1" x14ac:dyDescent="0.3"/>
    <row r="1110" s="8" customFormat="1" x14ac:dyDescent="0.3"/>
    <row r="1111" s="8" customFormat="1" x14ac:dyDescent="0.3"/>
    <row r="1112" s="8" customFormat="1" x14ac:dyDescent="0.3"/>
    <row r="1113" s="8" customFormat="1" x14ac:dyDescent="0.3"/>
    <row r="1114" s="8" customFormat="1" x14ac:dyDescent="0.3"/>
    <row r="1115" s="8" customFormat="1" x14ac:dyDescent="0.3"/>
    <row r="1116" s="8" customFormat="1" x14ac:dyDescent="0.3"/>
    <row r="1117" s="8" customFormat="1" x14ac:dyDescent="0.3"/>
    <row r="1118" s="8" customFormat="1" x14ac:dyDescent="0.3"/>
    <row r="1119" s="8" customFormat="1" x14ac:dyDescent="0.3"/>
    <row r="1120" s="8" customFormat="1" x14ac:dyDescent="0.3"/>
    <row r="1121" s="8" customFormat="1" x14ac:dyDescent="0.3"/>
    <row r="1122" s="8" customFormat="1" x14ac:dyDescent="0.3"/>
    <row r="1123" s="8" customFormat="1" x14ac:dyDescent="0.3"/>
    <row r="1124" s="8" customFormat="1" x14ac:dyDescent="0.3"/>
    <row r="1125" s="8" customFormat="1" x14ac:dyDescent="0.3"/>
    <row r="1126" s="8" customFormat="1" x14ac:dyDescent="0.3"/>
    <row r="1127" s="8" customFormat="1" x14ac:dyDescent="0.3"/>
    <row r="1128" s="8" customFormat="1" x14ac:dyDescent="0.3"/>
    <row r="1129" s="8" customFormat="1" x14ac:dyDescent="0.3"/>
    <row r="1130" s="8" customFormat="1" x14ac:dyDescent="0.3"/>
    <row r="1131" s="8" customFormat="1" x14ac:dyDescent="0.3"/>
    <row r="1132" s="8" customFormat="1" x14ac:dyDescent="0.3"/>
    <row r="1133" s="8" customFormat="1" x14ac:dyDescent="0.3"/>
    <row r="1134" s="8" customFormat="1" x14ac:dyDescent="0.3"/>
    <row r="1135" s="8" customFormat="1" x14ac:dyDescent="0.3"/>
    <row r="1136" s="8" customFormat="1" x14ac:dyDescent="0.3"/>
    <row r="1137" s="8" customFormat="1" x14ac:dyDescent="0.3"/>
    <row r="1138" s="8" customFormat="1" x14ac:dyDescent="0.3"/>
    <row r="1139" s="8" customFormat="1" x14ac:dyDescent="0.3"/>
    <row r="1140" s="8" customFormat="1" x14ac:dyDescent="0.3"/>
    <row r="1141" s="8" customFormat="1" x14ac:dyDescent="0.3"/>
    <row r="1142" s="8" customFormat="1" x14ac:dyDescent="0.3"/>
    <row r="1143" s="8" customFormat="1" x14ac:dyDescent="0.3"/>
    <row r="1144" s="8" customFormat="1" x14ac:dyDescent="0.3"/>
    <row r="1145" s="8" customFormat="1" x14ac:dyDescent="0.3"/>
    <row r="1146" s="8" customFormat="1" x14ac:dyDescent="0.3"/>
    <row r="1147" s="8" customFormat="1" x14ac:dyDescent="0.3"/>
    <row r="1148" s="8" customFormat="1" x14ac:dyDescent="0.3"/>
    <row r="1149" s="8" customFormat="1" x14ac:dyDescent="0.3"/>
    <row r="1150" s="8" customFormat="1" x14ac:dyDescent="0.3"/>
    <row r="1151" s="8" customFormat="1" x14ac:dyDescent="0.3"/>
    <row r="1152" s="8" customFormat="1" x14ac:dyDescent="0.3"/>
    <row r="1153" s="8" customFormat="1" x14ac:dyDescent="0.3"/>
    <row r="1154" s="8" customFormat="1" x14ac:dyDescent="0.3"/>
    <row r="1155" s="8" customFormat="1" x14ac:dyDescent="0.3"/>
    <row r="1156" s="8" customFormat="1" x14ac:dyDescent="0.3"/>
    <row r="1157" s="8" customFormat="1" x14ac:dyDescent="0.3"/>
    <row r="1158" s="8" customFormat="1" x14ac:dyDescent="0.3"/>
    <row r="1159" s="8" customFormat="1" x14ac:dyDescent="0.3"/>
    <row r="1160" s="8" customFormat="1" x14ac:dyDescent="0.3"/>
    <row r="1161" s="8" customFormat="1" x14ac:dyDescent="0.3"/>
    <row r="1162" s="8" customFormat="1" x14ac:dyDescent="0.3"/>
    <row r="1163" s="8" customFormat="1" x14ac:dyDescent="0.3"/>
    <row r="1164" s="8" customFormat="1" x14ac:dyDescent="0.3"/>
    <row r="1165" s="8" customFormat="1" x14ac:dyDescent="0.3"/>
    <row r="1166" s="8" customFormat="1" x14ac:dyDescent="0.3"/>
    <row r="1167" s="8" customFormat="1" x14ac:dyDescent="0.3"/>
    <row r="1168" s="8" customFormat="1" x14ac:dyDescent="0.3"/>
    <row r="1169" s="8" customFormat="1" x14ac:dyDescent="0.3"/>
    <row r="1170" s="8" customFormat="1" x14ac:dyDescent="0.3"/>
    <row r="1171" s="8" customFormat="1" x14ac:dyDescent="0.3"/>
    <row r="1172" s="8" customFormat="1" x14ac:dyDescent="0.3"/>
    <row r="1173" s="8" customFormat="1" x14ac:dyDescent="0.3"/>
    <row r="1174" s="8" customFormat="1" x14ac:dyDescent="0.3"/>
    <row r="1175" s="8" customFormat="1" x14ac:dyDescent="0.3"/>
    <row r="1176" s="8" customFormat="1" x14ac:dyDescent="0.3"/>
    <row r="1177" s="8" customFormat="1" x14ac:dyDescent="0.3"/>
    <row r="1178" s="8" customFormat="1" x14ac:dyDescent="0.3"/>
    <row r="1179" s="8" customFormat="1" x14ac:dyDescent="0.3"/>
    <row r="1180" s="8" customFormat="1" x14ac:dyDescent="0.3"/>
    <row r="1181" s="8" customFormat="1" x14ac:dyDescent="0.3"/>
    <row r="1182" s="8" customFormat="1" x14ac:dyDescent="0.3"/>
    <row r="1183" s="8" customFormat="1" x14ac:dyDescent="0.3"/>
    <row r="1184" s="8" customFormat="1" x14ac:dyDescent="0.3"/>
    <row r="1185" s="8" customFormat="1" x14ac:dyDescent="0.3"/>
    <row r="1186" s="8" customFormat="1" x14ac:dyDescent="0.3"/>
    <row r="1187" s="8" customFormat="1" x14ac:dyDescent="0.3"/>
    <row r="1188" s="8" customFormat="1" x14ac:dyDescent="0.3"/>
    <row r="1189" s="8" customFormat="1" x14ac:dyDescent="0.3"/>
    <row r="1190" s="8" customFormat="1" x14ac:dyDescent="0.3"/>
    <row r="1191" s="8" customFormat="1" x14ac:dyDescent="0.3"/>
    <row r="1192" s="8" customFormat="1" x14ac:dyDescent="0.3"/>
    <row r="1193" s="8" customFormat="1" x14ac:dyDescent="0.3"/>
    <row r="1194" s="8" customFormat="1" x14ac:dyDescent="0.3"/>
    <row r="1195" s="8" customFormat="1" x14ac:dyDescent="0.3"/>
    <row r="1196" s="8" customFormat="1" x14ac:dyDescent="0.3"/>
    <row r="1197" s="8" customFormat="1" x14ac:dyDescent="0.3"/>
    <row r="1198" s="8" customFormat="1" x14ac:dyDescent="0.3"/>
    <row r="1199" s="8" customFormat="1" x14ac:dyDescent="0.3"/>
    <row r="1200" s="8" customFormat="1" x14ac:dyDescent="0.3"/>
    <row r="1201" s="8" customFormat="1" x14ac:dyDescent="0.3"/>
    <row r="1202" s="8" customFormat="1" x14ac:dyDescent="0.3"/>
    <row r="1203" s="8" customFormat="1" x14ac:dyDescent="0.3"/>
    <row r="1204" s="8" customFormat="1" x14ac:dyDescent="0.3"/>
    <row r="1205" s="8" customFormat="1" x14ac:dyDescent="0.3"/>
    <row r="1206" s="8" customFormat="1" x14ac:dyDescent="0.3"/>
    <row r="1207" s="8" customFormat="1" x14ac:dyDescent="0.3"/>
    <row r="1208" s="8" customFormat="1" x14ac:dyDescent="0.3"/>
    <row r="1209" s="8" customFormat="1" x14ac:dyDescent="0.3"/>
    <row r="1210" s="8" customFormat="1" x14ac:dyDescent="0.3"/>
    <row r="1211" s="8" customFormat="1" x14ac:dyDescent="0.3"/>
    <row r="1212" s="8" customFormat="1" x14ac:dyDescent="0.3"/>
    <row r="1213" s="8" customFormat="1" x14ac:dyDescent="0.3"/>
    <row r="1214" s="8" customFormat="1" x14ac:dyDescent="0.3"/>
    <row r="1215" s="8" customFormat="1" x14ac:dyDescent="0.3"/>
    <row r="1216" s="8" customFormat="1" x14ac:dyDescent="0.3"/>
    <row r="1217" s="8" customFormat="1" x14ac:dyDescent="0.3"/>
    <row r="1218" s="8" customFormat="1" x14ac:dyDescent="0.3"/>
    <row r="1219" s="8" customFormat="1" x14ac:dyDescent="0.3"/>
    <row r="1220" s="8" customFormat="1" x14ac:dyDescent="0.3"/>
    <row r="1221" s="8" customFormat="1" x14ac:dyDescent="0.3"/>
    <row r="1222" s="8" customFormat="1" x14ac:dyDescent="0.3"/>
    <row r="1223" s="8" customFormat="1" x14ac:dyDescent="0.3"/>
    <row r="1224" s="8" customFormat="1" x14ac:dyDescent="0.3"/>
    <row r="1225" s="8" customFormat="1" x14ac:dyDescent="0.3"/>
    <row r="1226" s="8" customFormat="1" x14ac:dyDescent="0.3"/>
    <row r="1227" s="8" customFormat="1" x14ac:dyDescent="0.3"/>
    <row r="1228" s="8" customFormat="1" x14ac:dyDescent="0.3"/>
    <row r="1229" s="8" customFormat="1" x14ac:dyDescent="0.3"/>
    <row r="1230" s="8" customFormat="1" x14ac:dyDescent="0.3"/>
    <row r="1231" s="8" customFormat="1" x14ac:dyDescent="0.3"/>
    <row r="1232" s="8" customFormat="1" x14ac:dyDescent="0.3"/>
    <row r="1233" s="8" customFormat="1" x14ac:dyDescent="0.3"/>
    <row r="1234" s="8" customFormat="1" x14ac:dyDescent="0.3"/>
    <row r="1235" s="8" customFormat="1" x14ac:dyDescent="0.3"/>
    <row r="1236" s="8" customFormat="1" x14ac:dyDescent="0.3"/>
    <row r="1237" s="8" customFormat="1" x14ac:dyDescent="0.3"/>
    <row r="1238" s="8" customFormat="1" x14ac:dyDescent="0.3"/>
    <row r="1239" s="8" customFormat="1" x14ac:dyDescent="0.3"/>
    <row r="1240" s="8" customFormat="1" x14ac:dyDescent="0.3"/>
    <row r="1241" s="8" customFormat="1" x14ac:dyDescent="0.3"/>
    <row r="1242" s="8" customFormat="1" x14ac:dyDescent="0.3"/>
    <row r="1243" s="8" customFormat="1" x14ac:dyDescent="0.3"/>
    <row r="1244" s="8" customFormat="1" x14ac:dyDescent="0.3"/>
    <row r="1245" s="8" customFormat="1" x14ac:dyDescent="0.3"/>
    <row r="1246" s="8" customFormat="1" x14ac:dyDescent="0.3"/>
    <row r="1247" s="8" customFormat="1" x14ac:dyDescent="0.3"/>
    <row r="1248" s="8" customFormat="1" x14ac:dyDescent="0.3"/>
    <row r="1249" s="8" customFormat="1" x14ac:dyDescent="0.3"/>
    <row r="1250" s="8" customFormat="1" x14ac:dyDescent="0.3"/>
    <row r="1251" s="8" customFormat="1" x14ac:dyDescent="0.3"/>
    <row r="1252" s="8" customFormat="1" x14ac:dyDescent="0.3"/>
    <row r="1253" s="8" customFormat="1" x14ac:dyDescent="0.3"/>
    <row r="1254" s="8" customFormat="1" x14ac:dyDescent="0.3"/>
    <row r="1255" s="8" customFormat="1" x14ac:dyDescent="0.3"/>
    <row r="1256" s="8" customFormat="1" x14ac:dyDescent="0.3"/>
    <row r="1257" s="8" customFormat="1" x14ac:dyDescent="0.3"/>
    <row r="1258" s="8" customFormat="1" x14ac:dyDescent="0.3"/>
    <row r="1259" s="8" customFormat="1" x14ac:dyDescent="0.3"/>
    <row r="1260" s="8" customFormat="1" x14ac:dyDescent="0.3"/>
    <row r="1261" s="8" customFormat="1" x14ac:dyDescent="0.3"/>
    <row r="1262" s="8" customFormat="1" x14ac:dyDescent="0.3"/>
    <row r="1263" s="8" customFormat="1" x14ac:dyDescent="0.3"/>
    <row r="1264" s="8" customFormat="1" x14ac:dyDescent="0.3"/>
    <row r="1265" s="8" customFormat="1" x14ac:dyDescent="0.3"/>
    <row r="1266" s="8" customFormat="1" x14ac:dyDescent="0.3"/>
    <row r="1267" s="8" customFormat="1" x14ac:dyDescent="0.3"/>
    <row r="1268" s="8" customFormat="1" x14ac:dyDescent="0.3"/>
    <row r="1269" s="8" customFormat="1" x14ac:dyDescent="0.3"/>
    <row r="1270" s="8" customFormat="1" x14ac:dyDescent="0.3"/>
    <row r="1271" s="8" customFormat="1" x14ac:dyDescent="0.3"/>
    <row r="1272" s="8" customFormat="1" x14ac:dyDescent="0.3"/>
    <row r="1273" s="8" customFormat="1" x14ac:dyDescent="0.3"/>
    <row r="1274" s="8" customFormat="1" x14ac:dyDescent="0.3"/>
    <row r="1275" s="8" customFormat="1" x14ac:dyDescent="0.3"/>
    <row r="1276" s="8" customFormat="1" x14ac:dyDescent="0.3"/>
    <row r="1277" s="8" customFormat="1" x14ac:dyDescent="0.3"/>
    <row r="1278" s="8" customFormat="1" x14ac:dyDescent="0.3"/>
    <row r="1279" s="8" customFormat="1" x14ac:dyDescent="0.3"/>
    <row r="1280" s="8" customFormat="1" x14ac:dyDescent="0.3"/>
    <row r="1281" s="8" customFormat="1" x14ac:dyDescent="0.3"/>
    <row r="1282" s="8" customFormat="1" x14ac:dyDescent="0.3"/>
    <row r="1283" s="8" customFormat="1" x14ac:dyDescent="0.3"/>
    <row r="1284" s="8" customFormat="1" x14ac:dyDescent="0.3"/>
    <row r="1285" s="8" customFormat="1" x14ac:dyDescent="0.3"/>
    <row r="1286" s="8" customFormat="1" x14ac:dyDescent="0.3"/>
    <row r="1287" s="8" customFormat="1" x14ac:dyDescent="0.3"/>
    <row r="1288" s="8" customFormat="1" x14ac:dyDescent="0.3"/>
    <row r="1289" s="8" customFormat="1" x14ac:dyDescent="0.3"/>
    <row r="1290" s="8" customFormat="1" x14ac:dyDescent="0.3"/>
    <row r="1291" s="8" customFormat="1" x14ac:dyDescent="0.3"/>
    <row r="1292" s="8" customFormat="1" x14ac:dyDescent="0.3"/>
    <row r="1293" s="8" customFormat="1" x14ac:dyDescent="0.3"/>
    <row r="1294" s="8" customFormat="1" x14ac:dyDescent="0.3"/>
    <row r="1295" s="8" customFormat="1" x14ac:dyDescent="0.3"/>
    <row r="1296" s="8" customFormat="1" x14ac:dyDescent="0.3"/>
    <row r="1297" s="8" customFormat="1" x14ac:dyDescent="0.3"/>
    <row r="1298" s="8" customFormat="1" x14ac:dyDescent="0.3"/>
    <row r="1299" s="8" customFormat="1" x14ac:dyDescent="0.3"/>
    <row r="1300" s="8" customFormat="1" x14ac:dyDescent="0.3"/>
    <row r="1301" s="8" customFormat="1" x14ac:dyDescent="0.3"/>
    <row r="1302" s="8" customFormat="1" x14ac:dyDescent="0.3"/>
    <row r="1303" s="8" customFormat="1" x14ac:dyDescent="0.3"/>
    <row r="1304" s="8" customFormat="1" x14ac:dyDescent="0.3"/>
    <row r="1305" s="8" customFormat="1" x14ac:dyDescent="0.3"/>
    <row r="1306" s="8" customFormat="1" x14ac:dyDescent="0.3"/>
    <row r="1307" s="8" customFormat="1" x14ac:dyDescent="0.3"/>
    <row r="1308" s="8" customFormat="1" x14ac:dyDescent="0.3"/>
    <row r="1309" s="8" customFormat="1" x14ac:dyDescent="0.3"/>
    <row r="1310" s="8" customFormat="1" x14ac:dyDescent="0.3"/>
    <row r="1311" s="8" customFormat="1" x14ac:dyDescent="0.3"/>
    <row r="1312" s="8" customFormat="1" x14ac:dyDescent="0.3"/>
    <row r="1313" s="8" customFormat="1" x14ac:dyDescent="0.3"/>
    <row r="1314" s="8" customFormat="1" x14ac:dyDescent="0.3"/>
    <row r="1315" s="8" customFormat="1" x14ac:dyDescent="0.3"/>
    <row r="1316" s="8" customFormat="1" x14ac:dyDescent="0.3"/>
    <row r="1317" s="8" customFormat="1" x14ac:dyDescent="0.3"/>
    <row r="1318" s="8" customFormat="1" x14ac:dyDescent="0.3"/>
    <row r="1319" s="8" customFormat="1" x14ac:dyDescent="0.3"/>
    <row r="1320" s="8" customFormat="1" x14ac:dyDescent="0.3"/>
    <row r="1321" s="8" customFormat="1" x14ac:dyDescent="0.3"/>
    <row r="1322" s="8" customFormat="1" x14ac:dyDescent="0.3"/>
    <row r="1323" s="8" customFormat="1" x14ac:dyDescent="0.3"/>
    <row r="1324" s="8" customFormat="1" x14ac:dyDescent="0.3"/>
    <row r="1325" s="8" customFormat="1" x14ac:dyDescent="0.3"/>
    <row r="1326" s="8" customFormat="1" x14ac:dyDescent="0.3"/>
    <row r="1327" s="8" customFormat="1" x14ac:dyDescent="0.3"/>
    <row r="1328" s="8" customFormat="1" x14ac:dyDescent="0.3"/>
    <row r="1329" s="8" customFormat="1" x14ac:dyDescent="0.3"/>
    <row r="1330" s="8" customFormat="1" x14ac:dyDescent="0.3"/>
    <row r="1331" s="8" customFormat="1" x14ac:dyDescent="0.3"/>
    <row r="1332" s="8" customFormat="1" x14ac:dyDescent="0.3"/>
    <row r="1333" s="8" customFormat="1" x14ac:dyDescent="0.3"/>
    <row r="1334" s="8" customFormat="1" x14ac:dyDescent="0.3"/>
    <row r="1335" s="8" customFormat="1" x14ac:dyDescent="0.3"/>
    <row r="1336" s="8" customFormat="1" x14ac:dyDescent="0.3"/>
    <row r="1337" s="8" customFormat="1" x14ac:dyDescent="0.3"/>
    <row r="1338" s="8" customFormat="1" x14ac:dyDescent="0.3"/>
    <row r="1339" s="8" customFormat="1" x14ac:dyDescent="0.3"/>
    <row r="1340" s="8" customFormat="1" x14ac:dyDescent="0.3"/>
    <row r="1341" s="8" customFormat="1" x14ac:dyDescent="0.3"/>
    <row r="1342" s="8" customFormat="1" x14ac:dyDescent="0.3"/>
    <row r="1343" s="8" customFormat="1" x14ac:dyDescent="0.3"/>
    <row r="1344" s="8" customFormat="1" x14ac:dyDescent="0.3"/>
    <row r="1345" s="8" customFormat="1" x14ac:dyDescent="0.3"/>
    <row r="1346" s="8" customFormat="1" x14ac:dyDescent="0.3"/>
    <row r="1347" s="8" customFormat="1" x14ac:dyDescent="0.3"/>
    <row r="1348" s="8" customFormat="1" x14ac:dyDescent="0.3"/>
    <row r="1349" s="8" customFormat="1" x14ac:dyDescent="0.3"/>
    <row r="1350" s="8" customFormat="1" x14ac:dyDescent="0.3"/>
    <row r="1351" s="8" customFormat="1" x14ac:dyDescent="0.3"/>
    <row r="1352" s="8" customFormat="1" x14ac:dyDescent="0.3"/>
    <row r="1353" s="8" customFormat="1" x14ac:dyDescent="0.3"/>
    <row r="1354" s="8" customFormat="1" x14ac:dyDescent="0.3"/>
    <row r="1355" s="8" customFormat="1" x14ac:dyDescent="0.3"/>
    <row r="1356" s="8" customFormat="1" x14ac:dyDescent="0.3"/>
    <row r="1357" s="8" customFormat="1" x14ac:dyDescent="0.3"/>
    <row r="1358" s="8" customFormat="1" x14ac:dyDescent="0.3"/>
    <row r="1359" s="8" customFormat="1" x14ac:dyDescent="0.3"/>
    <row r="1360" s="8" customFormat="1" x14ac:dyDescent="0.3"/>
    <row r="1361" s="8" customFormat="1" x14ac:dyDescent="0.3"/>
    <row r="1362" s="8" customFormat="1" x14ac:dyDescent="0.3"/>
    <row r="1363" s="8" customFormat="1" x14ac:dyDescent="0.3"/>
    <row r="1364" s="8" customFormat="1" x14ac:dyDescent="0.3"/>
    <row r="1365" s="8" customFormat="1" x14ac:dyDescent="0.3"/>
    <row r="1366" s="8" customFormat="1" x14ac:dyDescent="0.3"/>
    <row r="1367" s="8" customFormat="1" x14ac:dyDescent="0.3"/>
    <row r="1368" s="8" customFormat="1" x14ac:dyDescent="0.3"/>
    <row r="1369" s="8" customFormat="1" x14ac:dyDescent="0.3"/>
    <row r="1370" s="8" customFormat="1" x14ac:dyDescent="0.3"/>
    <row r="1371" s="8" customFormat="1" x14ac:dyDescent="0.3"/>
    <row r="1372" s="8" customFormat="1" x14ac:dyDescent="0.3"/>
    <row r="1373" s="8" customFormat="1" x14ac:dyDescent="0.3"/>
    <row r="1374" s="8" customFormat="1" x14ac:dyDescent="0.3"/>
    <row r="1375" s="8" customFormat="1" x14ac:dyDescent="0.3"/>
    <row r="1376" s="8" customFormat="1" x14ac:dyDescent="0.3"/>
    <row r="1377" s="8" customFormat="1" x14ac:dyDescent="0.3"/>
    <row r="1378" s="8" customFormat="1" x14ac:dyDescent="0.3"/>
    <row r="1379" s="8" customFormat="1" x14ac:dyDescent="0.3"/>
    <row r="1380" s="8" customFormat="1" x14ac:dyDescent="0.3"/>
    <row r="1381" s="8" customFormat="1" x14ac:dyDescent="0.3"/>
    <row r="1382" s="8" customFormat="1" x14ac:dyDescent="0.3"/>
    <row r="1383" s="8" customFormat="1" x14ac:dyDescent="0.3"/>
    <row r="1384" s="8" customFormat="1" x14ac:dyDescent="0.3"/>
    <row r="1385" s="8" customFormat="1" x14ac:dyDescent="0.3"/>
    <row r="1386" s="8" customFormat="1" x14ac:dyDescent="0.3"/>
    <row r="1387" s="8" customFormat="1" x14ac:dyDescent="0.3"/>
    <row r="1388" s="8" customFormat="1" x14ac:dyDescent="0.3"/>
    <row r="1389" s="8" customFormat="1" x14ac:dyDescent="0.3"/>
    <row r="1390" s="8" customFormat="1" x14ac:dyDescent="0.3"/>
    <row r="1391" s="8" customFormat="1" x14ac:dyDescent="0.3"/>
    <row r="1392" s="8" customFormat="1" x14ac:dyDescent="0.3"/>
    <row r="1393" s="8" customFormat="1" x14ac:dyDescent="0.3"/>
    <row r="1394" s="8" customFormat="1" x14ac:dyDescent="0.3"/>
    <row r="1395" s="8" customFormat="1" x14ac:dyDescent="0.3"/>
    <row r="1396" s="8" customFormat="1" x14ac:dyDescent="0.3"/>
    <row r="1397" s="8" customFormat="1" x14ac:dyDescent="0.3"/>
    <row r="1398" s="8" customFormat="1" x14ac:dyDescent="0.3"/>
    <row r="1399" s="8" customFormat="1" x14ac:dyDescent="0.3"/>
    <row r="1400" s="8" customFormat="1" x14ac:dyDescent="0.3"/>
    <row r="1401" s="8" customFormat="1" x14ac:dyDescent="0.3"/>
    <row r="1402" s="8" customFormat="1" x14ac:dyDescent="0.3"/>
    <row r="1403" s="8" customFormat="1" x14ac:dyDescent="0.3"/>
    <row r="1404" s="8" customFormat="1" x14ac:dyDescent="0.3"/>
  </sheetData>
  <sheetProtection algorithmName="SHA-512" hashValue="Mq+HlSEibr0sTOHWen6HzSJ9n1U7/XsKGVO7QWHn59VnncaOtKr1zy4ZwYv2ALtmjRNFSvuK+iCz2FqHv3F8UQ==" saltValue="0EXnEnh3KJlnEV/V701SHA==" spinCount="100000" sheet="1" objects="1" scenarios="1"/>
  <dataValidations count="1">
    <dataValidation type="list" allowBlank="1" showInputMessage="1" showErrorMessage="1" sqref="G2:G1064">
      <formula1>$X$3:$X$4</formula1>
    </dataValidation>
  </dataValidations>
  <pageMargins left="0.7" right="0.7" top="0.75" bottom="0.75" header="0.3" footer="0.3"/>
  <pageSetup paperSize="8" scale="40" fitToHeight="0" orientation="portrait" r:id="rId1"/>
  <ignoredErrors>
    <ignoredError sqref="F2:F1064 H2:H1064 J2:K2 F1068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B2</vt:lpstr>
      <vt:lpstr>PESO % LOTTO B2 AM</vt:lpstr>
      <vt:lpstr>PESO % LOTTO B2 CP</vt:lpstr>
      <vt:lpstr>PESO % LOTTO B2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Bison Marco (AU)</dc:creator>
  <cp:lastModifiedBy>Bison Marco (AU)</cp:lastModifiedBy>
  <cp:lastPrinted>2022-03-22T17:42:43Z</cp:lastPrinted>
  <dcterms:created xsi:type="dcterms:W3CDTF">2022-02-24T16:09:58Z</dcterms:created>
  <dcterms:modified xsi:type="dcterms:W3CDTF">2022-05-04T08:20:53Z</dcterms:modified>
</cp:coreProperties>
</file>